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iaod\Desktop\"/>
    </mc:Choice>
  </mc:AlternateContent>
  <bookViews>
    <workbookView xWindow="0" yWindow="0" windowWidth="28800" windowHeight="12135" firstSheet="1" activeTab="1"/>
  </bookViews>
  <sheets>
    <sheet name="__snloffice" sheetId="7" state="veryHidden" r:id="rId1"/>
    <sheet name="Plant Details" sheetId="1" r:id="rId2"/>
    <sheet name="Plant Level Projection" sheetId="2" r:id="rId3"/>
    <sheet name="Assumptions" sheetId="3" r:id="rId4"/>
    <sheet name="Implied Power Price" sheetId="6" r:id="rId5"/>
    <sheet name="Market HeatRate" sheetId="4" r:id="rId6"/>
    <sheet name="Gas Forward" sheetId="5" r:id="rId7"/>
  </sheets>
  <externalReferences>
    <externalReference r:id="rId8"/>
  </externalReferences>
  <definedNames>
    <definedName name="_xlnm._FilterDatabase" localSheetId="1" hidden="1">'Plant Details'!$A$2:$BQ$43</definedName>
    <definedName name="CIQWBGuid" hidden="1">"bb7d8aa9-e3c5-476d-a42a-6afbdd1e3b6f"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42843.9790046296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riceTable">Assumptions!$A$11:$H$29</definedName>
    <definedName name="_xlnm.Print_Area" localSheetId="1">'Plant Details'!$A$1:$BR$92</definedName>
  </definedNames>
  <calcPr calcId="152511" iterateDelta="9.999999999999445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6" i="1" l="1"/>
  <c r="AF87" i="1"/>
  <c r="AF88" i="1"/>
  <c r="AF89"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3" i="1"/>
  <c r="AE86" i="1"/>
  <c r="AE87" i="1"/>
  <c r="AE88" i="1"/>
  <c r="AE89"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3" i="1"/>
  <c r="AD86" i="1"/>
  <c r="AD87" i="1"/>
  <c r="AD88" i="1"/>
  <c r="AD89" i="1"/>
  <c r="AD90" i="1"/>
  <c r="AD91" i="1"/>
  <c r="AD92"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3" i="1"/>
  <c r="AC86" i="1"/>
  <c r="AC87" i="1"/>
  <c r="AC88" i="1"/>
  <c r="AC89" i="1"/>
  <c r="AC90" i="1"/>
  <c r="AC91" i="1"/>
  <c r="AC92"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3" i="1"/>
  <c r="AB86" i="1"/>
  <c r="AB87" i="1"/>
  <c r="AB88" i="1"/>
  <c r="AB89" i="1"/>
  <c r="AB90" i="1"/>
  <c r="AB91" i="1"/>
  <c r="AB92"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3" i="1"/>
  <c r="BR86" i="1"/>
  <c r="BR87" i="1"/>
  <c r="BR88" i="1"/>
  <c r="BR89" i="1"/>
  <c r="BR90" i="1"/>
  <c r="BR91" i="1"/>
  <c r="BR92" i="1"/>
  <c r="BQ86" i="1"/>
  <c r="BQ87" i="1"/>
  <c r="BQ88" i="1"/>
  <c r="BQ89" i="1"/>
  <c r="BQ90" i="1"/>
  <c r="BQ91" i="1"/>
  <c r="BQ92" i="1"/>
  <c r="BQ85" i="1"/>
  <c r="BP86" i="1"/>
  <c r="BP87" i="1"/>
  <c r="BP88" i="1"/>
  <c r="BP89" i="1"/>
  <c r="BP90" i="1"/>
  <c r="BP91" i="1"/>
  <c r="BP92" i="1"/>
  <c r="BO86" i="1"/>
  <c r="BO87" i="1"/>
  <c r="BO88" i="1"/>
  <c r="BO89" i="1"/>
  <c r="BO90" i="1"/>
  <c r="BO91" i="1"/>
  <c r="BO92" i="1"/>
  <c r="BN86" i="1"/>
  <c r="BN87" i="1"/>
  <c r="BN88" i="1"/>
  <c r="BN89" i="1"/>
  <c r="BN90" i="1"/>
  <c r="BN91" i="1"/>
  <c r="BN92" i="1"/>
  <c r="BM86" i="1"/>
  <c r="BM87" i="1"/>
  <c r="BM88" i="1"/>
  <c r="BM89" i="1"/>
  <c r="BM90" i="1"/>
  <c r="BM91" i="1"/>
  <c r="BM92" i="1"/>
  <c r="BL86" i="1"/>
  <c r="BL87" i="1"/>
  <c r="BL88" i="1"/>
  <c r="BL89" i="1"/>
  <c r="BL90" i="1"/>
  <c r="BL91" i="1"/>
  <c r="BL92" i="1"/>
  <c r="BK86" i="1"/>
  <c r="BK87" i="1"/>
  <c r="BK88" i="1"/>
  <c r="BK89" i="1"/>
  <c r="BK90" i="1"/>
  <c r="BK91" i="1"/>
  <c r="BK92" i="1"/>
  <c r="BJ86" i="1"/>
  <c r="BJ87" i="1"/>
  <c r="BJ88" i="1"/>
  <c r="BJ89" i="1"/>
  <c r="BJ90" i="1"/>
  <c r="BJ91" i="1"/>
  <c r="BJ92" i="1"/>
  <c r="BI86" i="1"/>
  <c r="BI87" i="1"/>
  <c r="BI88" i="1"/>
  <c r="BI89" i="1"/>
  <c r="BI90" i="1"/>
  <c r="BI91" i="1"/>
  <c r="BI92" i="1"/>
  <c r="BH86" i="1"/>
  <c r="BH87" i="1"/>
  <c r="BH88" i="1"/>
  <c r="BH89" i="1"/>
  <c r="BH90" i="1"/>
  <c r="BH91" i="1"/>
  <c r="BH92" i="1"/>
  <c r="BG86" i="1"/>
  <c r="BG87" i="1"/>
  <c r="BG88" i="1"/>
  <c r="BG89" i="1"/>
  <c r="BG90" i="1"/>
  <c r="BG91" i="1"/>
  <c r="BG92" i="1"/>
  <c r="BF86" i="1"/>
  <c r="BF87" i="1"/>
  <c r="BF88" i="1"/>
  <c r="BF89" i="1"/>
  <c r="BF90" i="1"/>
  <c r="BF91" i="1"/>
  <c r="BF92" i="1"/>
  <c r="BE86" i="1"/>
  <c r="BE87" i="1"/>
  <c r="BE88" i="1"/>
  <c r="BE89" i="1"/>
  <c r="BE90" i="1"/>
  <c r="BE91" i="1"/>
  <c r="BE92" i="1"/>
  <c r="BD86" i="1"/>
  <c r="BD87" i="1"/>
  <c r="BD88" i="1"/>
  <c r="BD89" i="1"/>
  <c r="BD90" i="1"/>
  <c r="BD91" i="1"/>
  <c r="BD92" i="1"/>
  <c r="BC86" i="1"/>
  <c r="BC87" i="1"/>
  <c r="BC88" i="1"/>
  <c r="BC89" i="1"/>
  <c r="BC90" i="1"/>
  <c r="BC91" i="1"/>
  <c r="BC92" i="1"/>
  <c r="BB86" i="1"/>
  <c r="BB87" i="1"/>
  <c r="BB88" i="1"/>
  <c r="BB89" i="1"/>
  <c r="BB90" i="1"/>
  <c r="BB91" i="1"/>
  <c r="BB92" i="1"/>
  <c r="BA86" i="1"/>
  <c r="BA87" i="1"/>
  <c r="BA88" i="1"/>
  <c r="BA89" i="1"/>
  <c r="BA90" i="1"/>
  <c r="BA91" i="1"/>
  <c r="BA92" i="1"/>
  <c r="AZ86" i="1"/>
  <c r="AZ87" i="1"/>
  <c r="AZ88" i="1"/>
  <c r="AZ89" i="1"/>
  <c r="AZ90" i="1"/>
  <c r="AZ91" i="1"/>
  <c r="AZ92" i="1"/>
  <c r="AY86" i="1"/>
  <c r="AY87" i="1"/>
  <c r="AY88" i="1"/>
  <c r="AY89" i="1"/>
  <c r="AY90" i="1"/>
  <c r="AY91" i="1"/>
  <c r="AY92" i="1"/>
  <c r="AX86" i="1"/>
  <c r="AX87" i="1"/>
  <c r="AX88" i="1"/>
  <c r="AX89" i="1"/>
  <c r="AX90" i="1"/>
  <c r="AX91" i="1"/>
  <c r="AX92" i="1"/>
  <c r="AW86" i="1"/>
  <c r="AW87" i="1"/>
  <c r="AW88" i="1"/>
  <c r="AW89" i="1"/>
  <c r="AW90" i="1"/>
  <c r="AW91" i="1"/>
  <c r="AW92" i="1"/>
  <c r="AV86" i="1"/>
  <c r="AV87" i="1"/>
  <c r="AV88" i="1"/>
  <c r="AV89" i="1"/>
  <c r="AV90" i="1"/>
  <c r="AV91" i="1"/>
  <c r="AV92" i="1"/>
  <c r="AU86" i="1"/>
  <c r="AU87" i="1"/>
  <c r="AU88" i="1"/>
  <c r="AU89" i="1"/>
  <c r="AU90" i="1"/>
  <c r="AU91" i="1"/>
  <c r="AU92" i="1"/>
  <c r="AT86" i="1"/>
  <c r="AT87" i="1"/>
  <c r="AT88" i="1"/>
  <c r="AT89" i="1"/>
  <c r="AT90" i="1"/>
  <c r="AT91" i="1"/>
  <c r="AT92" i="1"/>
  <c r="AS86" i="1"/>
  <c r="AS87" i="1"/>
  <c r="AS88" i="1"/>
  <c r="AS89" i="1"/>
  <c r="AS90" i="1"/>
  <c r="AS91" i="1"/>
  <c r="AS92" i="1"/>
  <c r="AR86" i="1"/>
  <c r="AR87" i="1"/>
  <c r="AR88" i="1"/>
  <c r="AR89" i="1"/>
  <c r="AR90" i="1"/>
  <c r="AR91" i="1"/>
  <c r="AR92" i="1"/>
  <c r="AQ86" i="1"/>
  <c r="AQ87" i="1"/>
  <c r="AQ88" i="1"/>
  <c r="AQ89" i="1"/>
  <c r="AQ90" i="1"/>
  <c r="AQ91" i="1"/>
  <c r="AQ92" i="1"/>
  <c r="AP86" i="1"/>
  <c r="AP87" i="1"/>
  <c r="AP88" i="1"/>
  <c r="AP89" i="1"/>
  <c r="AP90" i="1"/>
  <c r="AP91" i="1"/>
  <c r="AP92" i="1"/>
  <c r="AO86" i="1"/>
  <c r="AO87" i="1"/>
  <c r="AO88" i="1"/>
  <c r="AO89" i="1"/>
  <c r="AO90" i="1"/>
  <c r="AO91" i="1"/>
  <c r="AO92" i="1"/>
  <c r="AN86" i="1"/>
  <c r="AN87" i="1"/>
  <c r="AN88" i="1"/>
  <c r="AN89" i="1"/>
  <c r="AN90" i="1"/>
  <c r="AN91" i="1"/>
  <c r="AN92" i="1"/>
  <c r="AM86" i="1"/>
  <c r="AM87" i="1"/>
  <c r="AM88" i="1"/>
  <c r="AM89" i="1"/>
  <c r="AM90" i="1"/>
  <c r="AM91" i="1"/>
  <c r="AM92" i="1"/>
  <c r="AL85" i="1"/>
  <c r="AL86" i="1"/>
  <c r="AL87" i="1"/>
  <c r="AL88" i="1"/>
  <c r="AL89" i="1"/>
  <c r="AL90" i="1"/>
  <c r="AL91" i="1"/>
  <c r="AL92" i="1"/>
  <c r="AK85" i="1"/>
  <c r="AK86" i="1"/>
  <c r="AK87" i="1"/>
  <c r="AK88" i="1"/>
  <c r="AK89" i="1"/>
  <c r="AK90" i="1"/>
  <c r="AK91" i="1"/>
  <c r="AK92" i="1"/>
  <c r="AJ85" i="1"/>
  <c r="AJ86" i="1"/>
  <c r="AJ87" i="1"/>
  <c r="AJ88" i="1"/>
  <c r="AJ89" i="1"/>
  <c r="AJ90" i="1"/>
  <c r="AJ91" i="1"/>
  <c r="AJ92" i="1"/>
  <c r="AI85" i="1"/>
  <c r="AI86" i="1"/>
  <c r="AI87" i="1"/>
  <c r="AI88" i="1"/>
  <c r="AI89" i="1"/>
  <c r="AI90" i="1"/>
  <c r="AI91" i="1"/>
  <c r="AI92" i="1"/>
  <c r="AH85" i="1"/>
  <c r="AH86" i="1"/>
  <c r="AH87" i="1"/>
  <c r="AH88" i="1"/>
  <c r="AH89" i="1"/>
  <c r="AH90" i="1"/>
  <c r="AH91" i="1"/>
  <c r="AH92" i="1"/>
  <c r="AG86" i="1"/>
  <c r="AG87" i="1"/>
  <c r="AG88" i="1"/>
  <c r="AG89" i="1"/>
  <c r="AG90" i="1"/>
  <c r="AG91" i="1"/>
  <c r="AG92" i="1"/>
  <c r="AA84" i="1"/>
  <c r="AA85" i="1"/>
  <c r="AA86" i="1"/>
  <c r="AA87" i="1"/>
  <c r="AA88" i="1"/>
  <c r="AA89" i="1"/>
  <c r="AA90" i="1"/>
  <c r="AA91" i="1"/>
  <c r="AA92" i="1"/>
  <c r="Z86" i="1"/>
  <c r="Z87" i="1"/>
  <c r="Z88" i="1"/>
  <c r="Z89" i="1"/>
  <c r="Z90" i="1"/>
  <c r="Z91" i="1"/>
  <c r="Z92" i="1"/>
  <c r="Y86" i="1"/>
  <c r="Y87" i="1"/>
  <c r="Y88" i="1"/>
  <c r="Y89" i="1"/>
  <c r="Y90" i="1"/>
  <c r="Y91" i="1"/>
  <c r="Y92" i="1"/>
  <c r="X86" i="1"/>
  <c r="X87" i="1"/>
  <c r="X88" i="1"/>
  <c r="X89" i="1"/>
  <c r="X90" i="1"/>
  <c r="X91" i="1"/>
  <c r="X92" i="1"/>
  <c r="W86" i="1"/>
  <c r="W87" i="1"/>
  <c r="W88" i="1"/>
  <c r="W89" i="1"/>
  <c r="W90" i="1"/>
  <c r="W91" i="1"/>
  <c r="W92" i="1"/>
  <c r="V86" i="1"/>
  <c r="V87" i="1"/>
  <c r="V88" i="1"/>
  <c r="V89" i="1"/>
  <c r="V90" i="1"/>
  <c r="V91" i="1"/>
  <c r="V92" i="1"/>
  <c r="U86" i="1"/>
  <c r="U87" i="1"/>
  <c r="U88" i="1"/>
  <c r="U89" i="1"/>
  <c r="U90" i="1"/>
  <c r="U91" i="1"/>
  <c r="U92" i="1"/>
  <c r="S86" i="1"/>
  <c r="S87" i="1"/>
  <c r="S88" i="1"/>
  <c r="S89" i="1"/>
  <c r="S90" i="1"/>
  <c r="S91" i="1"/>
  <c r="S92" i="1"/>
  <c r="R86" i="1"/>
  <c r="R87" i="1"/>
  <c r="R88" i="1"/>
  <c r="R89" i="1"/>
  <c r="R90" i="1"/>
  <c r="R91" i="1"/>
  <c r="R92" i="1"/>
  <c r="Q86" i="1"/>
  <c r="Q87" i="1"/>
  <c r="Q88" i="1"/>
  <c r="Q89" i="1"/>
  <c r="Q90" i="1"/>
  <c r="Q91" i="1"/>
  <c r="Q92" i="1"/>
  <c r="P86" i="1"/>
  <c r="P87" i="1"/>
  <c r="P88" i="1"/>
  <c r="P89" i="1"/>
  <c r="P90" i="1"/>
  <c r="P91" i="1"/>
  <c r="P92" i="1"/>
  <c r="O86" i="1"/>
  <c r="O87" i="1"/>
  <c r="O88" i="1"/>
  <c r="O89" i="1"/>
  <c r="O90" i="1"/>
  <c r="O91" i="1"/>
  <c r="O92" i="1"/>
  <c r="O85" i="1"/>
  <c r="N86" i="1"/>
  <c r="N87" i="1"/>
  <c r="N88" i="1"/>
  <c r="N89" i="1"/>
  <c r="N90" i="1"/>
  <c r="N91" i="1"/>
  <c r="N92" i="1"/>
  <c r="M86" i="1"/>
  <c r="M87" i="1"/>
  <c r="M88" i="1"/>
  <c r="M89" i="1"/>
  <c r="M90" i="1"/>
  <c r="M91" i="1"/>
  <c r="M92" i="1"/>
  <c r="K86" i="1"/>
  <c r="K87" i="1"/>
  <c r="K88" i="1"/>
  <c r="K89" i="1"/>
  <c r="K90" i="1"/>
  <c r="K91" i="1"/>
  <c r="K92"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F86" i="1"/>
  <c r="F87" i="1"/>
  <c r="F88" i="1"/>
  <c r="F89" i="1"/>
  <c r="F90" i="1"/>
  <c r="F91" i="1"/>
  <c r="F92" i="1"/>
  <c r="E86" i="1"/>
  <c r="E87" i="1"/>
  <c r="E88" i="1"/>
  <c r="E89" i="1"/>
  <c r="BR4" i="1"/>
  <c r="BR5" i="1"/>
  <c r="BR6" i="1"/>
  <c r="BR7" i="1"/>
  <c r="BR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3" i="1"/>
  <c r="BQ4" i="1"/>
  <c r="BQ5" i="1"/>
  <c r="BQ6" i="1"/>
  <c r="BQ7"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3" i="1"/>
  <c r="BP4" i="1"/>
  <c r="BP5" i="1"/>
  <c r="BP6" i="1"/>
  <c r="BP7" i="1"/>
  <c r="BP8" i="1"/>
  <c r="BP9"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O4" i="1"/>
  <c r="BO5" i="1"/>
  <c r="BO6" i="1"/>
  <c r="BO7" i="1"/>
  <c r="BO8"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N4"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L4"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P3" i="1"/>
  <c r="BO3" i="1"/>
  <c r="BN3" i="1"/>
  <c r="BM3" i="1"/>
  <c r="BL3" i="1"/>
  <c r="BK4"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K3" i="1"/>
  <c r="BJ3" i="1"/>
  <c r="BI3" i="1"/>
  <c r="BH3" i="1"/>
  <c r="BG3" i="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D4" i="1"/>
  <c r="BD5"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C4" i="1"/>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F3" i="1"/>
  <c r="BE3" i="1"/>
  <c r="BD3" i="1"/>
  <c r="BC3" i="1"/>
  <c r="BB3" i="1"/>
  <c r="BA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AZ4" i="1"/>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Y4"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W4" i="1"/>
  <c r="AW5"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BA3" i="1"/>
  <c r="AZ3" i="1"/>
  <c r="AY3" i="1"/>
  <c r="AX3" i="1"/>
  <c r="AW3" i="1"/>
  <c r="AV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U4"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T4"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S4"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R4"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V3" i="1"/>
  <c r="AU3" i="1"/>
  <c r="AT3" i="1"/>
  <c r="AS3" i="1"/>
  <c r="AR3" i="1"/>
  <c r="AQ4"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P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Q3" i="1"/>
  <c r="AP3" i="1"/>
  <c r="AO3" i="1"/>
  <c r="AN3" i="1"/>
  <c r="AM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K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I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L3" i="1"/>
  <c r="AK3" i="1"/>
  <c r="AJ3" i="1"/>
  <c r="AI3" i="1"/>
  <c r="AH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3"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3" i="1"/>
  <c r="F4" i="2" l="1"/>
  <c r="F6" i="2"/>
  <c r="F12" i="2"/>
  <c r="F14" i="2"/>
  <c r="F17" i="2"/>
  <c r="F21" i="2"/>
  <c r="F25" i="2"/>
  <c r="F29" i="2"/>
  <c r="F30" i="2"/>
  <c r="F32" i="2"/>
  <c r="F33" i="2"/>
  <c r="F34" i="2"/>
  <c r="F38" i="2"/>
  <c r="F39" i="2"/>
  <c r="F2" i="2"/>
  <c r="B11" i="3"/>
  <c r="H14" i="3"/>
  <c r="H16" i="3"/>
  <c r="H17" i="3"/>
  <c r="H19" i="3"/>
  <c r="H20" i="3"/>
  <c r="H22" i="3"/>
  <c r="H23" i="3"/>
  <c r="H25" i="3"/>
  <c r="H26" i="3"/>
  <c r="H28" i="3"/>
  <c r="H29" i="3"/>
  <c r="G14" i="3"/>
  <c r="G16" i="3"/>
  <c r="G17" i="3"/>
  <c r="G19" i="3"/>
  <c r="G20" i="3"/>
  <c r="G22" i="3"/>
  <c r="G23" i="3"/>
  <c r="G25" i="3"/>
  <c r="G26" i="3"/>
  <c r="G28" i="3"/>
  <c r="G29" i="3"/>
  <c r="F14" i="3"/>
  <c r="F16" i="3"/>
  <c r="F17" i="3"/>
  <c r="F19" i="3"/>
  <c r="F20" i="3"/>
  <c r="F22" i="3"/>
  <c r="F23" i="3"/>
  <c r="F25" i="3"/>
  <c r="F26" i="3"/>
  <c r="F28" i="3"/>
  <c r="F29" i="3"/>
  <c r="E14" i="3"/>
  <c r="E16" i="3"/>
  <c r="E17" i="3"/>
  <c r="E19" i="3"/>
  <c r="E20" i="3"/>
  <c r="E22" i="3"/>
  <c r="E23" i="3"/>
  <c r="E25" i="3"/>
  <c r="E26" i="3"/>
  <c r="E28" i="3"/>
  <c r="E29" i="3"/>
  <c r="D14" i="3"/>
  <c r="D16" i="3"/>
  <c r="D17" i="3"/>
  <c r="D19" i="3"/>
  <c r="D20" i="3"/>
  <c r="D22" i="3"/>
  <c r="D23" i="3"/>
  <c r="D25" i="3"/>
  <c r="D26" i="3"/>
  <c r="D28" i="3"/>
  <c r="D29" i="3"/>
  <c r="C14" i="3"/>
  <c r="C16" i="3"/>
  <c r="C17" i="3"/>
  <c r="C19" i="3"/>
  <c r="C20" i="3"/>
  <c r="C22" i="3"/>
  <c r="C23" i="3"/>
  <c r="C25" i="3"/>
  <c r="C26" i="3"/>
  <c r="C28" i="3"/>
  <c r="C29" i="3"/>
  <c r="B16" i="3"/>
  <c r="B17" i="3"/>
  <c r="B19" i="3"/>
  <c r="B20" i="3"/>
  <c r="B22" i="3"/>
  <c r="B23" i="3"/>
  <c r="B25" i="3"/>
  <c r="B26" i="3"/>
  <c r="B28" i="3"/>
  <c r="B29" i="3"/>
  <c r="B14" i="3"/>
  <c r="C13" i="3"/>
  <c r="D13" i="3"/>
  <c r="E13" i="3"/>
  <c r="F13" i="3"/>
  <c r="G13" i="3"/>
  <c r="H13" i="3"/>
  <c r="B13" i="3"/>
  <c r="O48" i="6"/>
  <c r="N48" i="6"/>
  <c r="M48" i="6"/>
  <c r="L48" i="6"/>
  <c r="K48" i="6"/>
  <c r="J48" i="6"/>
  <c r="I48" i="6"/>
  <c r="H48" i="6"/>
  <c r="G48" i="6"/>
  <c r="F48" i="6"/>
  <c r="E48" i="6"/>
  <c r="D48" i="6"/>
  <c r="C48" i="6"/>
  <c r="B48" i="6"/>
  <c r="C47" i="6"/>
  <c r="D47" i="6"/>
  <c r="E47" i="6"/>
  <c r="F47" i="6"/>
  <c r="G47" i="6"/>
  <c r="H47" i="6"/>
  <c r="I47" i="6"/>
  <c r="J47" i="6"/>
  <c r="K47" i="6"/>
  <c r="L47" i="6"/>
  <c r="M47" i="6"/>
  <c r="N47" i="6"/>
  <c r="O47" i="6"/>
  <c r="B47" i="6"/>
  <c r="B45" i="6"/>
  <c r="O45" i="6"/>
  <c r="N45" i="6"/>
  <c r="M45" i="6"/>
  <c r="L45" i="6"/>
  <c r="K45" i="6"/>
  <c r="J45" i="6"/>
  <c r="I45" i="6"/>
  <c r="H45" i="6"/>
  <c r="G45" i="6"/>
  <c r="F45" i="6"/>
  <c r="E45" i="6"/>
  <c r="D45" i="6"/>
  <c r="C45" i="6"/>
  <c r="C44" i="6"/>
  <c r="D44" i="6"/>
  <c r="E44" i="6"/>
  <c r="F44" i="6"/>
  <c r="G44" i="6"/>
  <c r="H44" i="6"/>
  <c r="I44" i="6"/>
  <c r="J44" i="6"/>
  <c r="K44" i="6"/>
  <c r="L44" i="6"/>
  <c r="M44" i="6"/>
  <c r="N44" i="6"/>
  <c r="O44" i="6"/>
  <c r="B44" i="6"/>
  <c r="O42" i="6"/>
  <c r="N42" i="6"/>
  <c r="M42" i="6"/>
  <c r="L42" i="6"/>
  <c r="K42" i="6"/>
  <c r="J42" i="6"/>
  <c r="I42" i="6"/>
  <c r="H42" i="6"/>
  <c r="G42" i="6"/>
  <c r="F42" i="6"/>
  <c r="E42" i="6"/>
  <c r="D42" i="6"/>
  <c r="C42" i="6"/>
  <c r="B42" i="6"/>
  <c r="C41" i="6"/>
  <c r="D41" i="6"/>
  <c r="E41" i="6"/>
  <c r="F41" i="6"/>
  <c r="G41" i="6"/>
  <c r="H41" i="6"/>
  <c r="I41" i="6"/>
  <c r="J41" i="6"/>
  <c r="K41" i="6"/>
  <c r="L41" i="6"/>
  <c r="M41" i="6"/>
  <c r="N41" i="6"/>
  <c r="O41" i="6"/>
  <c r="B41" i="6"/>
  <c r="O39" i="6"/>
  <c r="N39" i="6"/>
  <c r="M39" i="6"/>
  <c r="L39" i="6"/>
  <c r="K39" i="6"/>
  <c r="J39" i="6"/>
  <c r="I39" i="6"/>
  <c r="H39" i="6"/>
  <c r="G39" i="6"/>
  <c r="F39" i="6"/>
  <c r="E39" i="6"/>
  <c r="D39" i="6"/>
  <c r="C39" i="6"/>
  <c r="B39" i="6"/>
  <c r="C38" i="6"/>
  <c r="D38" i="6"/>
  <c r="E38" i="6"/>
  <c r="F38" i="6"/>
  <c r="G38" i="6"/>
  <c r="H38" i="6"/>
  <c r="I38" i="6"/>
  <c r="J38" i="6"/>
  <c r="K38" i="6"/>
  <c r="L38" i="6"/>
  <c r="M38" i="6"/>
  <c r="N38" i="6"/>
  <c r="O38" i="6"/>
  <c r="B38" i="6"/>
  <c r="O36" i="6"/>
  <c r="N36" i="6"/>
  <c r="M36" i="6"/>
  <c r="L36" i="6"/>
  <c r="K36" i="6"/>
  <c r="J36" i="6"/>
  <c r="I36" i="6"/>
  <c r="H36" i="6"/>
  <c r="G36" i="6"/>
  <c r="F36" i="6"/>
  <c r="E36" i="6"/>
  <c r="D36" i="6"/>
  <c r="C36" i="6"/>
  <c r="B36" i="6"/>
  <c r="C35" i="6"/>
  <c r="D35" i="6"/>
  <c r="E35" i="6"/>
  <c r="F35" i="6"/>
  <c r="G35" i="6"/>
  <c r="H35" i="6"/>
  <c r="I35" i="6"/>
  <c r="J35" i="6"/>
  <c r="K35" i="6"/>
  <c r="L35" i="6"/>
  <c r="M35" i="6"/>
  <c r="N35" i="6"/>
  <c r="O35" i="6"/>
  <c r="B35" i="6"/>
  <c r="B33" i="6"/>
  <c r="O33" i="6"/>
  <c r="N33" i="6"/>
  <c r="M33" i="6"/>
  <c r="L33" i="6"/>
  <c r="K33" i="6"/>
  <c r="J33" i="6"/>
  <c r="I33" i="6"/>
  <c r="H33" i="6"/>
  <c r="G33" i="6"/>
  <c r="F33" i="6"/>
  <c r="E33" i="6"/>
  <c r="D33" i="6"/>
  <c r="C33" i="6"/>
  <c r="C32" i="6"/>
  <c r="D32" i="6"/>
  <c r="E32" i="6"/>
  <c r="F32" i="6"/>
  <c r="G32" i="6"/>
  <c r="H32" i="6"/>
  <c r="I32" i="6"/>
  <c r="J32" i="6"/>
  <c r="K32" i="6"/>
  <c r="L32" i="6"/>
  <c r="M32" i="6"/>
  <c r="N32" i="6"/>
  <c r="O32" i="6"/>
  <c r="B32" i="6"/>
  <c r="D2" i="6"/>
  <c r="E2" i="6"/>
  <c r="F2" i="6" s="1"/>
  <c r="G2" i="6" s="1"/>
  <c r="H2" i="6" s="1"/>
  <c r="I2" i="6" s="1"/>
  <c r="J2" i="6" s="1"/>
  <c r="K2" i="6" s="1"/>
  <c r="L2" i="6" s="1"/>
  <c r="M2" i="6" s="1"/>
  <c r="N2" i="6" s="1"/>
  <c r="O2" i="6" s="1"/>
  <c r="C2" i="6"/>
  <c r="C2" i="2"/>
  <c r="C9" i="3"/>
  <c r="D9" i="3"/>
  <c r="E9" i="3"/>
  <c r="F9" i="3"/>
  <c r="G9" i="3"/>
  <c r="H9" i="3"/>
  <c r="B9" i="3"/>
  <c r="D6" i="3"/>
  <c r="C6" i="3"/>
  <c r="C11" i="3" s="1"/>
  <c r="U1" i="2"/>
  <c r="V1" i="2" s="1"/>
  <c r="W1" i="2" s="1"/>
  <c r="X1" i="2" s="1"/>
  <c r="Y1" i="2" s="1"/>
  <c r="Z1" i="2" s="1"/>
  <c r="C3" i="2" l="1"/>
  <c r="C38" i="2"/>
  <c r="C34" i="2"/>
  <c r="C30" i="2"/>
  <c r="C26" i="2"/>
  <c r="C22" i="2"/>
  <c r="C18" i="2"/>
  <c r="C14" i="2"/>
  <c r="C10" i="2"/>
  <c r="C6" i="2"/>
  <c r="C41" i="2"/>
  <c r="C37" i="2"/>
  <c r="C33" i="2"/>
  <c r="C29" i="2"/>
  <c r="C25" i="2"/>
  <c r="C21" i="2"/>
  <c r="C17" i="2"/>
  <c r="C13" i="2"/>
  <c r="C9" i="2"/>
  <c r="C5" i="2"/>
  <c r="C40" i="2"/>
  <c r="C36" i="2"/>
  <c r="C32" i="2"/>
  <c r="C28" i="2"/>
  <c r="C24" i="2"/>
  <c r="C20" i="2"/>
  <c r="C16" i="2"/>
  <c r="C12" i="2"/>
  <c r="C8" i="2"/>
  <c r="C4" i="2"/>
  <c r="C39" i="2"/>
  <c r="C35" i="2"/>
  <c r="C31" i="2"/>
  <c r="C27" i="2"/>
  <c r="C23" i="2"/>
  <c r="C19" i="2"/>
  <c r="C15" i="2"/>
  <c r="C11" i="2"/>
  <c r="C7" i="2"/>
  <c r="E6" i="3"/>
  <c r="D11" i="3"/>
  <c r="O1" i="2"/>
  <c r="P1" i="2" s="1"/>
  <c r="Q1" i="2" s="1"/>
  <c r="R1" i="2" s="1"/>
  <c r="S1" i="2" s="1"/>
  <c r="N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2" i="2"/>
  <c r="B3" i="2"/>
  <c r="B4" i="2"/>
  <c r="B5" i="2"/>
  <c r="B6" i="2"/>
  <c r="B7" i="2"/>
  <c r="B8" i="2"/>
  <c r="B9" i="2"/>
  <c r="B10" i="2"/>
  <c r="B11" i="2"/>
  <c r="B12" i="2"/>
  <c r="B13" i="2"/>
  <c r="B16" i="2"/>
  <c r="B17" i="2"/>
  <c r="B18" i="2"/>
  <c r="B19" i="2"/>
  <c r="B20" i="2"/>
  <c r="B21" i="2"/>
  <c r="B22" i="2"/>
  <c r="B23" i="2"/>
  <c r="B24" i="2"/>
  <c r="B25" i="2"/>
  <c r="B26" i="2"/>
  <c r="B27" i="2"/>
  <c r="B28" i="2"/>
  <c r="B29" i="2"/>
  <c r="B30" i="2"/>
  <c r="B32" i="2"/>
  <c r="B33" i="2"/>
  <c r="B34" i="2"/>
  <c r="B35" i="2"/>
  <c r="B36" i="2"/>
  <c r="B37" i="2"/>
  <c r="B38" i="2"/>
  <c r="B39" i="2"/>
  <c r="B40" i="2"/>
  <c r="B41" i="2"/>
  <c r="B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2" i="2"/>
  <c r="A37" i="2"/>
  <c r="A38" i="2"/>
  <c r="A39" i="2"/>
  <c r="A40" i="2"/>
  <c r="A41"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2" i="2"/>
  <c r="F6" i="3" l="1"/>
  <c r="E11" i="3"/>
  <c r="B31" i="2"/>
  <c r="B15" i="2"/>
  <c r="B14" i="2"/>
  <c r="BS43" i="1" l="1"/>
  <c r="J39" i="2"/>
  <c r="L38" i="2"/>
  <c r="BS35" i="1"/>
  <c r="F35" i="2" s="1"/>
  <c r="J35" i="2"/>
  <c r="L34" i="2"/>
  <c r="BS31" i="1"/>
  <c r="F31" i="2" s="1"/>
  <c r="J31" i="2"/>
  <c r="I31" i="2"/>
  <c r="L30" i="2"/>
  <c r="K30" i="2"/>
  <c r="BS27" i="1"/>
  <c r="F27" i="2" s="1"/>
  <c r="J27" i="2"/>
  <c r="L26" i="2"/>
  <c r="BS23" i="1"/>
  <c r="F23" i="2" s="1"/>
  <c r="J23" i="2"/>
  <c r="L22" i="2"/>
  <c r="BS40" i="1"/>
  <c r="F40" i="2" s="1"/>
  <c r="J40" i="2"/>
  <c r="I40" i="2"/>
  <c r="L39" i="2"/>
  <c r="BS36" i="1"/>
  <c r="F36" i="2" s="1"/>
  <c r="J36" i="2"/>
  <c r="L35" i="2"/>
  <c r="J32" i="2"/>
  <c r="L31" i="2"/>
  <c r="K31" i="2"/>
  <c r="BS28" i="1"/>
  <c r="F28" i="2" s="1"/>
  <c r="J28" i="2"/>
  <c r="I28" i="2"/>
  <c r="L27" i="2"/>
  <c r="BS24" i="1"/>
  <c r="F24" i="2" s="1"/>
  <c r="J24" i="2"/>
  <c r="L23" i="2"/>
  <c r="BS41" i="1"/>
  <c r="J41" i="2"/>
  <c r="K40" i="2"/>
  <c r="L40" i="2"/>
  <c r="BS37" i="1"/>
  <c r="F37" i="2" s="1"/>
  <c r="J37" i="2"/>
  <c r="L36" i="2"/>
  <c r="J33" i="2"/>
  <c r="L32" i="2"/>
  <c r="I29" i="2"/>
  <c r="J29" i="2"/>
  <c r="K28" i="2"/>
  <c r="L28" i="2"/>
  <c r="J25" i="2"/>
  <c r="L24" i="2"/>
  <c r="J21" i="2"/>
  <c r="L41" i="2"/>
  <c r="J38" i="2"/>
  <c r="L37" i="2"/>
  <c r="J34" i="2"/>
  <c r="L33" i="2"/>
  <c r="J30" i="2"/>
  <c r="I30" i="2"/>
  <c r="L29" i="2"/>
  <c r="K29" i="2"/>
  <c r="BS26" i="1"/>
  <c r="F26" i="2" s="1"/>
  <c r="J26" i="2"/>
  <c r="L25" i="2"/>
  <c r="BS22" i="1"/>
  <c r="F22" i="2" s="1"/>
  <c r="J22" i="2"/>
  <c r="L21" i="2"/>
  <c r="L20" i="2"/>
  <c r="BS20" i="1"/>
  <c r="F20" i="2" s="1"/>
  <c r="J20" i="2"/>
  <c r="L19" i="2"/>
  <c r="K19" i="2"/>
  <c r="BS16" i="1"/>
  <c r="F16" i="2" s="1"/>
  <c r="J16" i="2"/>
  <c r="I16" i="2"/>
  <c r="L15" i="2"/>
  <c r="I12" i="2"/>
  <c r="J12" i="2"/>
  <c r="K11" i="2"/>
  <c r="L11" i="2"/>
  <c r="BS8" i="1"/>
  <c r="F8" i="2" s="1"/>
  <c r="I8" i="2"/>
  <c r="J8" i="2"/>
  <c r="K7" i="2"/>
  <c r="L7" i="2"/>
  <c r="I4" i="2"/>
  <c r="J4" i="2"/>
  <c r="L3" i="2"/>
  <c r="K3" i="2"/>
  <c r="I17" i="2"/>
  <c r="J17" i="2"/>
  <c r="K16" i="2"/>
  <c r="L16" i="2"/>
  <c r="BS13" i="1"/>
  <c r="F13" i="2" s="1"/>
  <c r="I13" i="2"/>
  <c r="J13" i="2"/>
  <c r="K12" i="2"/>
  <c r="L12" i="2"/>
  <c r="BS9" i="1"/>
  <c r="F9" i="2" s="1"/>
  <c r="I9" i="2"/>
  <c r="J9" i="2"/>
  <c r="K8" i="2"/>
  <c r="L8" i="2"/>
  <c r="BS5" i="1"/>
  <c r="F5" i="2" s="1"/>
  <c r="I5" i="2"/>
  <c r="J5" i="2"/>
  <c r="K4" i="2"/>
  <c r="L4" i="2"/>
  <c r="BS18" i="1"/>
  <c r="F18" i="2" s="1"/>
  <c r="J18" i="2"/>
  <c r="I18" i="2"/>
  <c r="L17" i="2"/>
  <c r="K17" i="2"/>
  <c r="J14" i="2"/>
  <c r="L13" i="2"/>
  <c r="K13" i="2"/>
  <c r="BS10" i="1"/>
  <c r="F10" i="2" s="1"/>
  <c r="J10" i="2"/>
  <c r="I10" i="2"/>
  <c r="L9" i="2"/>
  <c r="K9" i="2"/>
  <c r="J6" i="2"/>
  <c r="I6" i="2"/>
  <c r="L5" i="2"/>
  <c r="K5" i="2"/>
  <c r="BS19" i="1"/>
  <c r="F19" i="2" s="1"/>
  <c r="J19" i="2"/>
  <c r="I19" i="2"/>
  <c r="L18" i="2"/>
  <c r="K18" i="2"/>
  <c r="BS15" i="1"/>
  <c r="F15" i="2" s="1"/>
  <c r="J15" i="2"/>
  <c r="L14" i="2"/>
  <c r="BS11" i="1"/>
  <c r="F11" i="2" s="1"/>
  <c r="I11" i="2"/>
  <c r="J11" i="2"/>
  <c r="K10" i="2"/>
  <c r="L10" i="2"/>
  <c r="BS7" i="1"/>
  <c r="F7" i="2" s="1"/>
  <c r="I7" i="2"/>
  <c r="J7" i="2"/>
  <c r="K6" i="2"/>
  <c r="L6" i="2"/>
  <c r="BS3" i="1"/>
  <c r="F3" i="2" s="1"/>
  <c r="J3" i="2"/>
  <c r="I3" i="2"/>
  <c r="G6" i="3"/>
  <c r="F11" i="3"/>
  <c r="P9" i="2" l="1"/>
  <c r="P29" i="2"/>
  <c r="O6" i="2"/>
  <c r="M6" i="2"/>
  <c r="Q6" i="2"/>
  <c r="S6" i="2"/>
  <c r="P6" i="2"/>
  <c r="N6" i="2"/>
  <c r="R6" i="2"/>
  <c r="N10" i="2"/>
  <c r="O10" i="2"/>
  <c r="S10" i="2"/>
  <c r="P10" i="2"/>
  <c r="R10" i="2"/>
  <c r="M10" i="2"/>
  <c r="Q10" i="2"/>
  <c r="S18" i="2"/>
  <c r="O18" i="2"/>
  <c r="N18" i="2"/>
  <c r="R18" i="2"/>
  <c r="P18" i="2"/>
  <c r="M18" i="2"/>
  <c r="Q18" i="2"/>
  <c r="Q3" i="2"/>
  <c r="X3" i="2" s="1"/>
  <c r="O3" i="2"/>
  <c r="M3" i="2"/>
  <c r="S3" i="2"/>
  <c r="Z3" i="2" s="1"/>
  <c r="R3" i="2"/>
  <c r="P3" i="2"/>
  <c r="W3" i="2" s="1"/>
  <c r="N3" i="2"/>
  <c r="Q14" i="2"/>
  <c r="O14" i="2"/>
  <c r="S14" i="2"/>
  <c r="M14" i="2"/>
  <c r="R14" i="2"/>
  <c r="P14" i="2"/>
  <c r="N14" i="2"/>
  <c r="N17" i="2"/>
  <c r="Q17" i="2"/>
  <c r="S17" i="2"/>
  <c r="P17" i="2"/>
  <c r="M17" i="2"/>
  <c r="O17" i="2"/>
  <c r="R17" i="2"/>
  <c r="Q4" i="2"/>
  <c r="X4" i="2" s="1"/>
  <c r="X6" i="2" s="1"/>
  <c r="R4" i="2"/>
  <c r="Y4" i="2" s="1"/>
  <c r="M4" i="2"/>
  <c r="T4" i="2" s="1"/>
  <c r="P4" i="2"/>
  <c r="W4" i="2" s="1"/>
  <c r="W6" i="2" s="1"/>
  <c r="N4" i="2"/>
  <c r="U4" i="2" s="1"/>
  <c r="O4" i="2"/>
  <c r="V4" i="2" s="1"/>
  <c r="V6" i="2" s="1"/>
  <c r="S4" i="2"/>
  <c r="Z4" i="2" s="1"/>
  <c r="Z6" i="2" s="1"/>
  <c r="M8" i="2"/>
  <c r="R8" i="2"/>
  <c r="N8" i="2"/>
  <c r="O8" i="2"/>
  <c r="S8" i="2"/>
  <c r="Q8" i="2"/>
  <c r="P8" i="2"/>
  <c r="M20" i="2"/>
  <c r="P20" i="2"/>
  <c r="N20" i="2"/>
  <c r="O20" i="2"/>
  <c r="R20" i="2"/>
  <c r="Q20" i="2"/>
  <c r="S20" i="2"/>
  <c r="O22" i="2"/>
  <c r="M22" i="2"/>
  <c r="R22" i="2"/>
  <c r="P22" i="2"/>
  <c r="N22" i="2"/>
  <c r="Q22" i="2"/>
  <c r="S22" i="2"/>
  <c r="O38" i="2"/>
  <c r="P38" i="2"/>
  <c r="N38" i="2"/>
  <c r="Q38" i="2"/>
  <c r="M38" i="2"/>
  <c r="R38" i="2"/>
  <c r="S38" i="2"/>
  <c r="P25" i="2"/>
  <c r="S25" i="2"/>
  <c r="R25" i="2"/>
  <c r="Q25" i="2"/>
  <c r="O25" i="2"/>
  <c r="M25" i="2"/>
  <c r="N25" i="2"/>
  <c r="M29" i="2"/>
  <c r="O29" i="2"/>
  <c r="R29" i="2"/>
  <c r="N29" i="2"/>
  <c r="Q29" i="2"/>
  <c r="S29" i="2"/>
  <c r="O37" i="2"/>
  <c r="M37" i="2"/>
  <c r="N37" i="2"/>
  <c r="Q37" i="2"/>
  <c r="S37" i="2"/>
  <c r="P37" i="2"/>
  <c r="R37" i="2"/>
  <c r="P41" i="2"/>
  <c r="M41" i="2"/>
  <c r="S41" i="2"/>
  <c r="N41" i="2"/>
  <c r="R41" i="2"/>
  <c r="Q41" i="2"/>
  <c r="O41" i="2"/>
  <c r="R40" i="2"/>
  <c r="M40" i="2"/>
  <c r="N40" i="2"/>
  <c r="Q40" i="2"/>
  <c r="O40" i="2"/>
  <c r="S40" i="2"/>
  <c r="P40" i="2"/>
  <c r="R23" i="2"/>
  <c r="S23" i="2"/>
  <c r="M23" i="2"/>
  <c r="Q23" i="2"/>
  <c r="O23" i="2"/>
  <c r="N23" i="2"/>
  <c r="P23" i="2"/>
  <c r="N5" i="2"/>
  <c r="R5" i="2"/>
  <c r="Q5" i="2"/>
  <c r="P5" i="2"/>
  <c r="O5" i="2"/>
  <c r="M5" i="2"/>
  <c r="S5" i="2"/>
  <c r="R36" i="2"/>
  <c r="P36" i="2"/>
  <c r="N36" i="2"/>
  <c r="Q36" i="2"/>
  <c r="O36" i="2"/>
  <c r="M36" i="2"/>
  <c r="S36" i="2"/>
  <c r="U3" i="2"/>
  <c r="Y3" i="2"/>
  <c r="V3" i="2"/>
  <c r="V5" i="2" s="1"/>
  <c r="T3" i="2"/>
  <c r="T5" i="2" s="1"/>
  <c r="N7" i="2"/>
  <c r="O7" i="2"/>
  <c r="R7" i="2"/>
  <c r="P7" i="2"/>
  <c r="Q7" i="2"/>
  <c r="S7" i="2"/>
  <c r="M7" i="2"/>
  <c r="N15" i="2"/>
  <c r="Q15" i="2"/>
  <c r="O15" i="2"/>
  <c r="R15" i="2"/>
  <c r="P15" i="2"/>
  <c r="S15" i="2"/>
  <c r="M15" i="2"/>
  <c r="N19" i="2"/>
  <c r="S19" i="2"/>
  <c r="P19" i="2"/>
  <c r="R19" i="2"/>
  <c r="M19" i="2"/>
  <c r="Q19" i="2"/>
  <c r="O19" i="2"/>
  <c r="O9" i="2"/>
  <c r="M9" i="2"/>
  <c r="Q9" i="2"/>
  <c r="S9" i="2"/>
  <c r="N9" i="2"/>
  <c r="R9" i="2"/>
  <c r="S34" i="2"/>
  <c r="R34" i="2"/>
  <c r="O34" i="2"/>
  <c r="P34" i="2"/>
  <c r="N34" i="2"/>
  <c r="Q34" i="2"/>
  <c r="M34" i="2"/>
  <c r="P21" i="2"/>
  <c r="O21" i="2"/>
  <c r="Q21" i="2"/>
  <c r="S21" i="2"/>
  <c r="N21" i="2"/>
  <c r="R21" i="2"/>
  <c r="M21" i="2"/>
  <c r="Q33" i="2"/>
  <c r="P33" i="2"/>
  <c r="R33" i="2"/>
  <c r="O33" i="2"/>
  <c r="M33" i="2"/>
  <c r="S33" i="2"/>
  <c r="N33" i="2"/>
  <c r="R28" i="2"/>
  <c r="Q28" i="2"/>
  <c r="S28" i="2"/>
  <c r="M28" i="2"/>
  <c r="P28" i="2"/>
  <c r="N28" i="2"/>
  <c r="O28" i="2"/>
  <c r="R39" i="2"/>
  <c r="M39" i="2"/>
  <c r="Q39" i="2"/>
  <c r="O39" i="2"/>
  <c r="S39" i="2"/>
  <c r="N39" i="2"/>
  <c r="P39" i="2"/>
  <c r="Q12" i="2"/>
  <c r="M12" i="2"/>
  <c r="O12" i="2"/>
  <c r="S12" i="2"/>
  <c r="R12" i="2"/>
  <c r="P12" i="2"/>
  <c r="N12" i="2"/>
  <c r="S11" i="2"/>
  <c r="M11" i="2"/>
  <c r="O11" i="2"/>
  <c r="R11" i="2"/>
  <c r="P11" i="2"/>
  <c r="N11" i="2"/>
  <c r="Q11" i="2"/>
  <c r="Q13" i="2"/>
  <c r="P13" i="2"/>
  <c r="O13" i="2"/>
  <c r="M13" i="2"/>
  <c r="S13" i="2"/>
  <c r="N13" i="2"/>
  <c r="R13" i="2"/>
  <c r="R16" i="2"/>
  <c r="Q16" i="2"/>
  <c r="M16" i="2"/>
  <c r="P16" i="2"/>
  <c r="N16" i="2"/>
  <c r="O16" i="2"/>
  <c r="S16" i="2"/>
  <c r="R26" i="2"/>
  <c r="P26" i="2"/>
  <c r="N26" i="2"/>
  <c r="O26" i="2"/>
  <c r="Q26" i="2"/>
  <c r="S26" i="2"/>
  <c r="M26" i="2"/>
  <c r="N30" i="2"/>
  <c r="P30" i="2"/>
  <c r="R30" i="2"/>
  <c r="M30" i="2"/>
  <c r="O30" i="2"/>
  <c r="S30" i="2"/>
  <c r="Q30" i="2"/>
  <c r="P24" i="2"/>
  <c r="M24" i="2"/>
  <c r="O24" i="2"/>
  <c r="R24" i="2"/>
  <c r="Q24" i="2"/>
  <c r="S24" i="2"/>
  <c r="N24" i="2"/>
  <c r="Q32" i="2"/>
  <c r="M32" i="2"/>
  <c r="S32" i="2"/>
  <c r="R32" i="2"/>
  <c r="N32" i="2"/>
  <c r="P32" i="2"/>
  <c r="O32" i="2"/>
  <c r="S27" i="2"/>
  <c r="M27" i="2"/>
  <c r="R27" i="2"/>
  <c r="Q27" i="2"/>
  <c r="O27" i="2"/>
  <c r="P27" i="2"/>
  <c r="N27" i="2"/>
  <c r="R31" i="2"/>
  <c r="P31" i="2"/>
  <c r="N31" i="2"/>
  <c r="S31" i="2"/>
  <c r="M31" i="2"/>
  <c r="Q31" i="2"/>
  <c r="O31" i="2"/>
  <c r="R35" i="2"/>
  <c r="N35" i="2"/>
  <c r="M35" i="2"/>
  <c r="S35" i="2"/>
  <c r="Q35" i="2"/>
  <c r="O35" i="2"/>
  <c r="P35" i="2"/>
  <c r="H6" i="3"/>
  <c r="H11" i="3" s="1"/>
  <c r="G11" i="3"/>
  <c r="Y5" i="2" l="1"/>
  <c r="Y7" i="2" s="1"/>
  <c r="Y9" i="2" s="1"/>
  <c r="Y11" i="2" s="1"/>
  <c r="Y13" i="2" s="1"/>
  <c r="Y15" i="2" s="1"/>
  <c r="Y17" i="2" s="1"/>
  <c r="Y19" i="2" s="1"/>
  <c r="Y21" i="2" s="1"/>
  <c r="Y23" i="2" s="1"/>
  <c r="Y25" i="2" s="1"/>
  <c r="Y27" i="2" s="1"/>
  <c r="Y29" i="2" s="1"/>
  <c r="Y31" i="2" s="1"/>
  <c r="Y33" i="2" s="1"/>
  <c r="Y35" i="2" s="1"/>
  <c r="Y37" i="2" s="1"/>
  <c r="Y39" i="2" s="1"/>
  <c r="Y41" i="2" s="1"/>
  <c r="T6" i="2"/>
  <c r="T8" i="2" s="1"/>
  <c r="T10" i="2" s="1"/>
  <c r="T12" i="2" s="1"/>
  <c r="T14" i="2" s="1"/>
  <c r="T16" i="2" s="1"/>
  <c r="T18" i="2" s="1"/>
  <c r="T20" i="2" s="1"/>
  <c r="T22" i="2" s="1"/>
  <c r="T24" i="2" s="1"/>
  <c r="T26" i="2" s="1"/>
  <c r="T28" i="2" s="1"/>
  <c r="T30" i="2" s="1"/>
  <c r="T32" i="2" s="1"/>
  <c r="T34" i="2" s="1"/>
  <c r="T36" i="2" s="1"/>
  <c r="T38" i="2" s="1"/>
  <c r="T40" i="2" s="1"/>
  <c r="Z5" i="2"/>
  <c r="Z7" i="2" s="1"/>
  <c r="Z9" i="2" s="1"/>
  <c r="Z11" i="2" s="1"/>
  <c r="Z13" i="2" s="1"/>
  <c r="Z15" i="2" s="1"/>
  <c r="Z17" i="2" s="1"/>
  <c r="Z19" i="2" s="1"/>
  <c r="Z21" i="2" s="1"/>
  <c r="Z23" i="2" s="1"/>
  <c r="Z25" i="2" s="1"/>
  <c r="Z27" i="2" s="1"/>
  <c r="Z29" i="2" s="1"/>
  <c r="Z31" i="2" s="1"/>
  <c r="Z33" i="2" s="1"/>
  <c r="Z35" i="2" s="1"/>
  <c r="Z37" i="2" s="1"/>
  <c r="Z39" i="2" s="1"/>
  <c r="Z41" i="2" s="1"/>
  <c r="Z8" i="2"/>
  <c r="Z10" i="2" s="1"/>
  <c r="Z12" i="2" s="1"/>
  <c r="Z14" i="2" s="1"/>
  <c r="Z16" i="2" s="1"/>
  <c r="Z18" i="2" s="1"/>
  <c r="Z20" i="2" s="1"/>
  <c r="Z22" i="2" s="1"/>
  <c r="Z24" i="2" s="1"/>
  <c r="Z26" i="2" s="1"/>
  <c r="Z28" i="2" s="1"/>
  <c r="Z30" i="2" s="1"/>
  <c r="Z32" i="2" s="1"/>
  <c r="Z34" i="2" s="1"/>
  <c r="Z36" i="2" s="1"/>
  <c r="Z38" i="2" s="1"/>
  <c r="Z40" i="2" s="1"/>
  <c r="U6" i="2"/>
  <c r="U8" i="2" s="1"/>
  <c r="U10" i="2" s="1"/>
  <c r="U12" i="2" s="1"/>
  <c r="U14" i="2" s="1"/>
  <c r="U16" i="2" s="1"/>
  <c r="U18" i="2" s="1"/>
  <c r="U20" i="2" s="1"/>
  <c r="U22" i="2" s="1"/>
  <c r="U24" i="2" s="1"/>
  <c r="U26" i="2" s="1"/>
  <c r="U28" i="2" s="1"/>
  <c r="U30" i="2" s="1"/>
  <c r="U32" i="2" s="1"/>
  <c r="U34" i="2" s="1"/>
  <c r="U36" i="2" s="1"/>
  <c r="U38" i="2" s="1"/>
  <c r="U40" i="2" s="1"/>
  <c r="W5" i="2"/>
  <c r="W7" i="2" s="1"/>
  <c r="W9" i="2" s="1"/>
  <c r="W11" i="2" s="1"/>
  <c r="W13" i="2" s="1"/>
  <c r="W15" i="2" s="1"/>
  <c r="W17" i="2" s="1"/>
  <c r="W19" i="2" s="1"/>
  <c r="W21" i="2" s="1"/>
  <c r="W23" i="2" s="1"/>
  <c r="W25" i="2" s="1"/>
  <c r="W27" i="2" s="1"/>
  <c r="W29" i="2" s="1"/>
  <c r="W31" i="2" s="1"/>
  <c r="W33" i="2" s="1"/>
  <c r="W35" i="2" s="1"/>
  <c r="W37" i="2" s="1"/>
  <c r="W39" i="2" s="1"/>
  <c r="W41" i="2" s="1"/>
  <c r="T7" i="2"/>
  <c r="T9" i="2" s="1"/>
  <c r="T11" i="2" s="1"/>
  <c r="T13" i="2" s="1"/>
  <c r="T15" i="2" s="1"/>
  <c r="T17" i="2" s="1"/>
  <c r="T19" i="2" s="1"/>
  <c r="T21" i="2" s="1"/>
  <c r="T23" i="2" s="1"/>
  <c r="T25" i="2" s="1"/>
  <c r="T27" i="2" s="1"/>
  <c r="T29" i="2" s="1"/>
  <c r="T31" i="2" s="1"/>
  <c r="T33" i="2" s="1"/>
  <c r="T35" i="2" s="1"/>
  <c r="T37" i="2" s="1"/>
  <c r="T39" i="2" s="1"/>
  <c r="T41" i="2" s="1"/>
  <c r="U5" i="2"/>
  <c r="U7" i="2" s="1"/>
  <c r="U9" i="2" s="1"/>
  <c r="U11" i="2" s="1"/>
  <c r="U13" i="2" s="1"/>
  <c r="U15" i="2" s="1"/>
  <c r="U17" i="2" s="1"/>
  <c r="U19" i="2" s="1"/>
  <c r="U21" i="2" s="1"/>
  <c r="U23" i="2" s="1"/>
  <c r="U25" i="2" s="1"/>
  <c r="U27" i="2" s="1"/>
  <c r="U29" i="2" s="1"/>
  <c r="U31" i="2" s="1"/>
  <c r="U33" i="2" s="1"/>
  <c r="U35" i="2" s="1"/>
  <c r="U37" i="2" s="1"/>
  <c r="U39" i="2" s="1"/>
  <c r="U41" i="2" s="1"/>
  <c r="V7" i="2"/>
  <c r="V9" i="2" s="1"/>
  <c r="V11" i="2" s="1"/>
  <c r="V13" i="2" s="1"/>
  <c r="V15" i="2" s="1"/>
  <c r="V17" i="2" s="1"/>
  <c r="V19" i="2" s="1"/>
  <c r="V21" i="2" s="1"/>
  <c r="V23" i="2" s="1"/>
  <c r="V25" i="2" s="1"/>
  <c r="V27" i="2" s="1"/>
  <c r="V29" i="2" s="1"/>
  <c r="V31" i="2" s="1"/>
  <c r="V33" i="2" s="1"/>
  <c r="V35" i="2" s="1"/>
  <c r="V37" i="2" s="1"/>
  <c r="V39" i="2" s="1"/>
  <c r="V41" i="2" s="1"/>
  <c r="X5" i="2"/>
  <c r="X7" i="2" s="1"/>
  <c r="X9" i="2" s="1"/>
  <c r="X11" i="2" s="1"/>
  <c r="X13" i="2" s="1"/>
  <c r="X15" i="2" s="1"/>
  <c r="X17" i="2" s="1"/>
  <c r="X19" i="2" s="1"/>
  <c r="X21" i="2" s="1"/>
  <c r="X23" i="2" s="1"/>
  <c r="X25" i="2" s="1"/>
  <c r="X27" i="2" s="1"/>
  <c r="X29" i="2" s="1"/>
  <c r="X31" i="2" s="1"/>
  <c r="X33" i="2" s="1"/>
  <c r="X35" i="2" s="1"/>
  <c r="X37" i="2" s="1"/>
  <c r="X39" i="2" s="1"/>
  <c r="X41" i="2" s="1"/>
  <c r="Y6" i="2"/>
  <c r="Y8" i="2" s="1"/>
  <c r="Y10" i="2" s="1"/>
  <c r="Y12" i="2" s="1"/>
  <c r="Y14" i="2" s="1"/>
  <c r="Y16" i="2" s="1"/>
  <c r="Y18" i="2" s="1"/>
  <c r="Y20" i="2" s="1"/>
  <c r="Y22" i="2" s="1"/>
  <c r="Y24" i="2" s="1"/>
  <c r="Y26" i="2" s="1"/>
  <c r="Y28" i="2" s="1"/>
  <c r="Y30" i="2" s="1"/>
  <c r="Y32" i="2" s="1"/>
  <c r="Y34" i="2" s="1"/>
  <c r="Y36" i="2" s="1"/>
  <c r="Y38" i="2" s="1"/>
  <c r="Y40" i="2" s="1"/>
  <c r="V8" i="2"/>
  <c r="V10" i="2" s="1"/>
  <c r="V12" i="2" s="1"/>
  <c r="V14" i="2" s="1"/>
  <c r="V16" i="2" s="1"/>
  <c r="V18" i="2" s="1"/>
  <c r="V20" i="2" s="1"/>
  <c r="V22" i="2" s="1"/>
  <c r="V24" i="2" s="1"/>
  <c r="V26" i="2" s="1"/>
  <c r="V28" i="2" s="1"/>
  <c r="V30" i="2" s="1"/>
  <c r="V32" i="2" s="1"/>
  <c r="V34" i="2" s="1"/>
  <c r="V36" i="2" s="1"/>
  <c r="V38" i="2" s="1"/>
  <c r="V40" i="2" s="1"/>
  <c r="X8" i="2"/>
  <c r="X10" i="2" s="1"/>
  <c r="X12" i="2" s="1"/>
  <c r="X14" i="2" s="1"/>
  <c r="X16" i="2" s="1"/>
  <c r="X18" i="2" s="1"/>
  <c r="X20" i="2" s="1"/>
  <c r="X22" i="2" s="1"/>
  <c r="X24" i="2" s="1"/>
  <c r="X26" i="2" s="1"/>
  <c r="X28" i="2" s="1"/>
  <c r="X30" i="2" s="1"/>
  <c r="X32" i="2" s="1"/>
  <c r="X34" i="2" s="1"/>
  <c r="X36" i="2" s="1"/>
  <c r="X38" i="2" s="1"/>
  <c r="X40" i="2" s="1"/>
  <c r="W8" i="2"/>
  <c r="W10" i="2" s="1"/>
  <c r="W12" i="2" s="1"/>
  <c r="W14" i="2" s="1"/>
  <c r="W16" i="2" s="1"/>
  <c r="W18" i="2" s="1"/>
  <c r="W20" i="2" s="1"/>
  <c r="W22" i="2" s="1"/>
  <c r="W24" i="2" s="1"/>
  <c r="W26" i="2" s="1"/>
  <c r="W28" i="2" s="1"/>
  <c r="W30" i="2" s="1"/>
  <c r="W32" i="2" s="1"/>
  <c r="W34" i="2" s="1"/>
  <c r="W36" i="2" s="1"/>
  <c r="W38" i="2" s="1"/>
  <c r="W40" i="2" s="1"/>
</calcChain>
</file>

<file path=xl/sharedStrings.xml><?xml version="1.0" encoding="utf-8"?>
<sst xmlns="http://schemas.openxmlformats.org/spreadsheetml/2006/main" count="539" uniqueCount="251">
  <si>
    <t>Owner</t>
  </si>
  <si>
    <t>Operator</t>
  </si>
  <si>
    <t>Owned Planned Capacity (MW)</t>
  </si>
  <si>
    <t>Total Owned Capacity (MW)</t>
  </si>
  <si>
    <t>Operating Ownership (%)</t>
  </si>
  <si>
    <t>Planned Ownership (%)</t>
  </si>
  <si>
    <t>Operating Status</t>
  </si>
  <si>
    <t>Fuel Type</t>
  </si>
  <si>
    <t>Year First Unit in Service</t>
  </si>
  <si>
    <t>NERC Region(s)</t>
  </si>
  <si>
    <t>NERC Subregion(s)</t>
  </si>
  <si>
    <t>ISO(s)</t>
  </si>
  <si>
    <t>State or Province</t>
  </si>
  <si>
    <t>NA</t>
  </si>
  <si>
    <t>Operating</t>
  </si>
  <si>
    <t>New England</t>
  </si>
  <si>
    <t>WECC</t>
  </si>
  <si>
    <t>CiTY</t>
  </si>
  <si>
    <t>Co-Fired / Fuel-Switching Unit</t>
  </si>
  <si>
    <t>Active PPA</t>
  </si>
  <si>
    <t>Future PPA</t>
  </si>
  <si>
    <t>SO2 Allowance Program</t>
  </si>
  <si>
    <t>NOX Seasonal Allowance</t>
  </si>
  <si>
    <t>CO2 Allowance Program</t>
  </si>
  <si>
    <t>FGD Installed</t>
  </si>
  <si>
    <t>Mecury Control Installed</t>
  </si>
  <si>
    <t>1st pipeline name</t>
  </si>
  <si>
    <t>Heat Input 2016</t>
  </si>
  <si>
    <t>Heat Input 2015</t>
  </si>
  <si>
    <t>Heat Input 2014</t>
  </si>
  <si>
    <t>Heat Input 2013</t>
  </si>
  <si>
    <t>Heat Input 2012</t>
  </si>
  <si>
    <t>Net Generation 2016</t>
  </si>
  <si>
    <t>Net Generation 2015</t>
  </si>
  <si>
    <t>Net Generation 2014</t>
  </si>
  <si>
    <t>Net Generation 2013</t>
  </si>
  <si>
    <t>Net Generation 2012</t>
  </si>
  <si>
    <t>Capacity Factor 2016</t>
  </si>
  <si>
    <t>Capacity Factor 2015</t>
  </si>
  <si>
    <t>Capacity Factor 2014</t>
  </si>
  <si>
    <t>Capacity Factor 2013</t>
  </si>
  <si>
    <t>Capacity Factor 2012</t>
  </si>
  <si>
    <t>Non-fuel non-allowance variable o&amp;m cost per MWh 2016</t>
  </si>
  <si>
    <t>Non-fuel non-allowance variable o&amp;m cost per MWh 2015</t>
  </si>
  <si>
    <t>Non-fuel non-allowance variable o&amp;m cost per MWh 2014</t>
  </si>
  <si>
    <t>Non-fuel non-allowance variable o&amp;m cost per MWh 2013</t>
  </si>
  <si>
    <t>Non-fuel non-allowance variable o&amp;m cost per MWh 2012</t>
  </si>
  <si>
    <t>Fixed O&amp;M Cost per KW-Year2016</t>
  </si>
  <si>
    <t>Fixed O&amp;M Cost per KW-Year2015</t>
  </si>
  <si>
    <t>Fixed O&amp;M Cost per KW-Year2014</t>
  </si>
  <si>
    <t>Fixed O&amp;M Cost per KW-Year2013</t>
  </si>
  <si>
    <t>Fixed O&amp;M Cost per KW-Year2012</t>
  </si>
  <si>
    <t>Total O&amp;M Expense per MWH2016</t>
  </si>
  <si>
    <t>Total O&amp;M Expense per MWH2015</t>
  </si>
  <si>
    <t>Total O&amp;M Expense per MWH2014</t>
  </si>
  <si>
    <t>Total O&amp;M Expense per MWH2013</t>
  </si>
  <si>
    <t>Total O&amp;M Expense per MWH2012</t>
  </si>
  <si>
    <t>ISO - Subregion</t>
  </si>
  <si>
    <t>PJM RTO</t>
  </si>
  <si>
    <t>PJM EMAAC</t>
  </si>
  <si>
    <t>ERCOT-SOUTH</t>
  </si>
  <si>
    <t>NYISO-Zone G</t>
  </si>
  <si>
    <t>Reporting Segment</t>
  </si>
  <si>
    <t>SNLData("12", , "224013", "2016Y")</t>
  </si>
  <si>
    <t>HeatRate</t>
  </si>
  <si>
    <t>SNLData("12", , "224014", "2016Y")</t>
  </si>
  <si>
    <t>HeatRate 2016</t>
  </si>
  <si>
    <t>HeatRate 2015</t>
  </si>
  <si>
    <t>HeatRate 2014</t>
  </si>
  <si>
    <t>HeatRate 2013</t>
  </si>
  <si>
    <t>HeatRate 2012</t>
  </si>
  <si>
    <t>SNLData("12", , "224015", "2016Y")</t>
  </si>
  <si>
    <t>2016 Capacity Factor</t>
  </si>
  <si>
    <t>Minimum Capacity Factor (12 - 16)</t>
  </si>
  <si>
    <t>2016 Generation</t>
  </si>
  <si>
    <t>Minimum Generation (12 - 16)</t>
  </si>
  <si>
    <t>Generation 2017</t>
  </si>
  <si>
    <t>Generation 2018</t>
  </si>
  <si>
    <t>Generation 2019</t>
  </si>
  <si>
    <t>Generation 2020</t>
  </si>
  <si>
    <t>Generation 2021</t>
  </si>
  <si>
    <t>Generation 2022</t>
  </si>
  <si>
    <t>Generation 2023</t>
  </si>
  <si>
    <t>Plant Operation</t>
  </si>
  <si>
    <t>Availability</t>
  </si>
  <si>
    <t>Capacity Factor Decrease by X per year</t>
  </si>
  <si>
    <t>Hedge Ratio</t>
  </si>
  <si>
    <t>Hedged Energy Margin</t>
  </si>
  <si>
    <t>Unhedged Ratio</t>
  </si>
  <si>
    <t>Open Energy Revenue 2017</t>
  </si>
  <si>
    <t>Open Energy Revenue 2018</t>
  </si>
  <si>
    <t>Open Energy Revenue 2019</t>
  </si>
  <si>
    <t>Open Energy Revenue 2020</t>
  </si>
  <si>
    <t>Open Energy Revenue 2021</t>
  </si>
  <si>
    <t>Open Energy Revenue 2022</t>
  </si>
  <si>
    <t>Open Energy Revenue 2023</t>
  </si>
  <si>
    <t>On-Peak</t>
  </si>
  <si>
    <t>ATC</t>
  </si>
  <si>
    <t>Gas Price</t>
  </si>
  <si>
    <t>Implied Power Price</t>
  </si>
  <si>
    <t>Sensitivity to HeatRate</t>
  </si>
  <si>
    <t>Power Price Curve (with Heatrate Sensitivity Adjustment</t>
  </si>
  <si>
    <t>Dispatch Profile</t>
  </si>
  <si>
    <t>Peaking</t>
  </si>
  <si>
    <t>Intermediate</t>
  </si>
  <si>
    <t>Base</t>
  </si>
  <si>
    <t>Key</t>
  </si>
  <si>
    <t>Power Plant</t>
  </si>
  <si>
    <t>West</t>
  </si>
  <si>
    <t>SNLData("12", , "229507)</t>
  </si>
  <si>
    <t>SNLData("12", , "221692")</t>
  </si>
  <si>
    <t>SNLData("12", , "221708)</t>
  </si>
  <si>
    <t>SNLData("12", , "241235")</t>
  </si>
  <si>
    <t>SNLData("12", , "241236")</t>
  </si>
  <si>
    <t>Total Current Contracted Capacity</t>
  </si>
  <si>
    <t>SNLData("12", , "241233")</t>
  </si>
  <si>
    <t>Largest PPA Expiration Date</t>
  </si>
  <si>
    <t>snldata("12",, "222074")</t>
  </si>
  <si>
    <t>SNLData("12", , "231906")</t>
  </si>
  <si>
    <t>SNLData("12", , "221800")</t>
  </si>
  <si>
    <t>SNLData("12", , "221802")</t>
  </si>
  <si>
    <t>County</t>
  </si>
  <si>
    <t>SNLData("12", , "221801")</t>
  </si>
  <si>
    <t>SNLData("12", , "229688")</t>
  </si>
  <si>
    <t>SNLData("12", , "221981")</t>
  </si>
  <si>
    <t>SNLData("12", , "241198")</t>
  </si>
  <si>
    <t>SNLData("12", , "246613")</t>
  </si>
  <si>
    <t>Technology Type</t>
  </si>
  <si>
    <t>SNLData("12", , "221969")</t>
  </si>
  <si>
    <t>SNLData("12", , "221972")</t>
  </si>
  <si>
    <t>SNLData("12", , "229687")</t>
  </si>
  <si>
    <t>SNLData("12", , "243303")</t>
  </si>
  <si>
    <t>SNLData("12", , "229694")</t>
  </si>
  <si>
    <t>SNLData("12", , "229695")</t>
  </si>
  <si>
    <t>SNLData("12", , "229697")</t>
  </si>
  <si>
    <t>snldata("12",D3, "249588", "12/31/2016")</t>
  </si>
  <si>
    <t>snldata("12",$D3, "249589", "12/31/2016")</t>
  </si>
  <si>
    <t>snldata("12",D3, "249597", "12/31/2016")</t>
  </si>
  <si>
    <t>Generation Data Reference</t>
  </si>
  <si>
    <t>SNLData("12", , "249583", "12/31/2019")</t>
  </si>
  <si>
    <t>SNLData("12", , "249581", "12/31/2019")</t>
  </si>
  <si>
    <t>By-product Sales Revenue</t>
  </si>
  <si>
    <t>SNLData("12", , "225552", "2016Y")</t>
  </si>
  <si>
    <t>SNLData("12", , "255708")</t>
  </si>
  <si>
    <t>SNLData("12", , "222078")</t>
  </si>
  <si>
    <t>East</t>
  </si>
  <si>
    <t>Arthur Kill</t>
  </si>
  <si>
    <t>Astoria Gas Turbines</t>
  </si>
  <si>
    <t>Avon Lake</t>
  </si>
  <si>
    <t>Avon Lake CT</t>
  </si>
  <si>
    <t>Gulf Coast</t>
  </si>
  <si>
    <t>Bayou Cove</t>
  </si>
  <si>
    <t>Big Cajun 1</t>
  </si>
  <si>
    <t>Big Cajun 1 Peaking</t>
  </si>
  <si>
    <t>Big Cajun 2</t>
  </si>
  <si>
    <t>Blossburg</t>
  </si>
  <si>
    <t>Bowline Point</t>
  </si>
  <si>
    <t>Brunot Island</t>
  </si>
  <si>
    <t>Brunot Island CC</t>
  </si>
  <si>
    <t>Canal</t>
  </si>
  <si>
    <t>Cedar Bayou</t>
  </si>
  <si>
    <t>Cedar Bayou 4</t>
  </si>
  <si>
    <t>Chalk Point 1 and 2</t>
  </si>
  <si>
    <t>Chalk Point 3 and 4</t>
  </si>
  <si>
    <t>Chalk Point CT</t>
  </si>
  <si>
    <t>Cheswick</t>
  </si>
  <si>
    <t>Choctaw County</t>
  </si>
  <si>
    <t>Conemaugh</t>
  </si>
  <si>
    <t>Conemaugh IC</t>
  </si>
  <si>
    <t>Cottonwood Energy</t>
  </si>
  <si>
    <t>Devon Station CT</t>
  </si>
  <si>
    <t>Dickerson</t>
  </si>
  <si>
    <t>Dickerson CT</t>
  </si>
  <si>
    <t>Ellwood Generating Station</t>
  </si>
  <si>
    <t>Encina</t>
  </si>
  <si>
    <t>Encina CT</t>
  </si>
  <si>
    <t>Etiwanda Generating Station</t>
  </si>
  <si>
    <t>Fisk Street Jet</t>
  </si>
  <si>
    <t>Gilbert CC</t>
  </si>
  <si>
    <t>Gilbert CT</t>
  </si>
  <si>
    <t>Greens Bayou</t>
  </si>
  <si>
    <t>Greens Bayou CT</t>
  </si>
  <si>
    <t>Gregory Power</t>
  </si>
  <si>
    <t>Hamilton</t>
  </si>
  <si>
    <t>Hunterstown</t>
  </si>
  <si>
    <t>Hunterstown CC</t>
  </si>
  <si>
    <t>Indian River</t>
  </si>
  <si>
    <t>Indian River GT</t>
  </si>
  <si>
    <t>Joliet 29</t>
  </si>
  <si>
    <t>Joliet 9 ST</t>
  </si>
  <si>
    <t>Keystone</t>
  </si>
  <si>
    <t>Keystone IC</t>
  </si>
  <si>
    <t>Limestone</t>
  </si>
  <si>
    <t>Long Beach CT</t>
  </si>
  <si>
    <t>Mandalay Generating Station</t>
  </si>
  <si>
    <t>Mandalay Generating Station CT (Puente Power Project)</t>
  </si>
  <si>
    <t>Middletown Operations Inc.</t>
  </si>
  <si>
    <t>Midway Sunset Cogeneration</t>
  </si>
  <si>
    <t>Montville Station</t>
  </si>
  <si>
    <t>Morgantown</t>
  </si>
  <si>
    <t>Morgantown CT</t>
  </si>
  <si>
    <t>Mountain</t>
  </si>
  <si>
    <t>New Castle</t>
  </si>
  <si>
    <t>New Castle IC</t>
  </si>
  <si>
    <t>Niles CT</t>
  </si>
  <si>
    <t>Ormond Beach Generating Station</t>
  </si>
  <si>
    <t>Orrtanna</t>
  </si>
  <si>
    <t>Oswego Harbor Power</t>
  </si>
  <si>
    <t>Portland CT</t>
  </si>
  <si>
    <t>Powerton</t>
  </si>
  <si>
    <t>Saguaro Power Company</t>
  </si>
  <si>
    <t>San Jacinto SES</t>
  </si>
  <si>
    <t>Sayreville CT</t>
  </si>
  <si>
    <t>Shawnee CT</t>
  </si>
  <si>
    <t>Shawville</t>
  </si>
  <si>
    <t>Shawville IC</t>
  </si>
  <si>
    <t>South Texas Project</t>
  </si>
  <si>
    <t>Sterlington Project</t>
  </si>
  <si>
    <t>Sunrise Power Project</t>
  </si>
  <si>
    <t>T.H. Wharton</t>
  </si>
  <si>
    <t>T.H. Wharton CT</t>
  </si>
  <si>
    <t>Titus CT</t>
  </si>
  <si>
    <t>Tolna</t>
  </si>
  <si>
    <t>Vienna</t>
  </si>
  <si>
    <t>Vienna CT</t>
  </si>
  <si>
    <t>W.A. Parish 1-4</t>
  </si>
  <si>
    <t>W.A. Parish 5-8</t>
  </si>
  <si>
    <t>Warren</t>
  </si>
  <si>
    <t>Watson Cogeneration</t>
  </si>
  <si>
    <t>Waukegan</t>
  </si>
  <si>
    <t>Waukegan Jet</t>
  </si>
  <si>
    <t>Will County</t>
  </si>
  <si>
    <t>SMECO</t>
  </si>
  <si>
    <t>Martha's Vineyard</t>
  </si>
  <si>
    <t>Conneticut Jet Power</t>
  </si>
  <si>
    <t>Owned Existing Capacity (MW) - Summer Capacity per 10K 2016</t>
  </si>
  <si>
    <t>Mothballed</t>
  </si>
  <si>
    <t>Operating &amp; Planned</t>
  </si>
  <si>
    <t>Retired</t>
  </si>
  <si>
    <t>允䅁乁䈴䅁䍁䅁䅁䅁䵁䅁䅁杄䅁䍁䅍兒卂䙁䅉睔卂䅁䅁䅔䅁䅁䅙䅁硁䑁䅉䅁䅁䅁䅁杆䅁䑁䅅杍癁䑁䅍免癁䑁䅉䅍硁䑁䅉䅁⽁䅁䅁杆䅁䑁䅅杍癁䑁䅍免癁䑁䅉䅍硁䑁䅍䅁⭁䅁䅁杆䅁䑁䅅杍癁䑁䅍免癁䑁䅉䅍硁䑁䅑䅁㥁䅁䅁杆䅁䑁䅅杍癁䑁䅍免癁䑁䅉䅍硁䑁䅕䅁㡁䅁䅁杆䅁䑁䅅杍癁䑁䅍免癁䑁䅉䅍硁䑁䅙䅁㝁䅁䅁杆䅁䑁䅅杍癁䑁䅍免癁䑁䅉䅍硁䑁䅫䅁䭂䅁䅁䅆䅁䑁䅅杍癁䑁䅍免癁䑁䅉免㉁䅁䅁睓䅁䅁䅷䅁祁䑁䅁免祁䙁䅫䅁䙂䅁䅁䅄䅁䑁䅉䅍硁䑁䅍兗䅁䕁䅑䅁䵁䅁䅁杍睁䑁䅅䅎婂䅁䅁睑䅁䅁䅷䅁祁䑁䅁免ㅁ䙁䅫䅁䍂䅁䅁䅄䅁䑁䅉䅍硁䑁䅙兗䅁䕁䅅䅁佁䅁䅁杍祁䑁䅅李㕁䑁䅉䅁畂䅁䅁杄䅁䑁䅉杍硁䑁䅣䅍㑁䅁䅁䅩䅁䅁䄴䅁祁䑁䅉免㑁䑁䅁䅍䅁䅁䅉䅁佁䅁䅁杍祁䑁䅅䅏睁䑁䅅䅁湃䅁䅁杄䅁䑁䅉杍硁䑁䅧䅍祁䅁䅁睯䅁䅁䄴䅁祁䑁䅉免㕁䑁䅙兏䅁䉁䉧䅁佁䅁䅁杍祁䑁䅅兏㍁䑁䅉䅁婁允䅁杄䅁䑁䅉杍硁䑁䅫䅏硁䅁䅁䅅䅅䅁䄴䅁祁䑁䅉杍睁䑁䅣䅎䅁䥁䅳䅁佁䅁䅁杍祁䑁䅉䅍㍁䑁䅧䅁睁䅁䅁杄䅁䑁䅉杍ぁ䑁䅁免穁䅁䅁䅑䅁䅁䄴䅁祁䑁䅉䅎睁䑁䅅䅎䅁䙁䅣䅁佁䅁䅁杍祁䑁䅑䅍硁䑁䅕䅁䝂䅁䅁杄䅁䑁䅉杍ぁ䑁䅁免㉁䅁䅁䅗䅁䅁䄴䅁祁䑁䅉兎ㅁ䑁䅕杍䅁䍁䉯䅁佁䅁䅁杍祁䑁䅫兎睁䑁䅣䅁湂䅁䅁杄䅁䑁䅉杍㕁䑁䅙䅏㍁䅁䅁杇䅅䅁䄴䅁祁䑁䅉兏㉁䑁䅧䅏䅁䙁䅯䅁佁䅁䅁杍祁䑁䅫李㕁䑁䅑䅁煁䅁䅁杄䅁䑁䅉杍㕁䑁䅙兏ㅁ䅁䅁䅌䅁䅁䄴䅁祁䑁䅉兏㉁䑁䅫睎䅁䍁䄴䅁佁䅁䅁杍穁䑁䅅兏睁䑁䅙䅁䵃䅁䅁杄䅁䑁䅉䅎睁䑁䅧䅍㑁䅁䅁兩䅁䅁䄴䅁祁䑁䅑免硁䑁䅫䅏䅁䉁䉑䅁佁䅁䅁杍ぁ䑁䅅杍穁䑁䅍䅁䭃䅁䅁杄䅁䑁䅉䅎硁䑁䅉睍ㅁ䅁䅁杊䅁䅁䄴䅁祁䑁䅑免祁䑁䅍李䅁䍁䅫䅁佁䅁䅁杍ぁ䑁䅍睍睁䑁䅍䅁杁允䅁杄䅁䑁䅉䅎穁䑁䅍䅍㑁䅁䅁睍䅁䅁䄴䅁祁䑁䅑李㉁䑁䅅睍䅁䍁䅉䅁佁䅁䅁杍ぁ䑁䅫兎㑁䑁䅅䅁㙁䅁䅁杄䅁䑁䅉䅎㕁䑁䅕䅏穁䅁䅁睒䅁䅁䄴䅁祁䑁䅑兏ㅁ䑁䅧䅏䅁䕁䅫䅁佁䅁䅁杍ぁ䑁䅫兎㑁䑁䅫䅁乂䅁䅁杄䅁䑁䅉䅎㕁䑁䅕兏硁䅁䅁杔䅁䅁䄴䅁祁䑁䅑兏ㅁ䑁䅫睎䅁䕁䄸䅁佁䅁䅁杍ㅁ䑁䅉䅎硁䑁䅣䅁噂䅁䅁杄䅁䑁䅉兎ㅁ䑁䅣䅍㑁䅁䅁杍䅁䅁䅙䅁䉂䕁䅷䅁睄䅁䅁杂䅁䕁䅅杕䅁佁䅑䅁䝁䅁䅁兑慂䅁䅁䄷䅁䅁䄴䅁䉂䙁䅯杔乂䙁䅍杔䅁䙁䅷䅁奁䅁䅁兑楂䝁䅉睢あ䡁䅑督あ䝁䄸睤畂䅁䅁其䅅䅁䄴䅁䉂䝁䅍兙歂䝁䅫兙䅁䩁䉉䅁十䅁䅁兑橂䝁䅍睢瑂䝁䅅睙牂䅁䅁杵䅁䉁䅑䅁䉂䝁䅍兡歂䍁䅁杕桂䝁䅫杢䅁䍁䅳䅁䵁䅁䅁兑歂䝁䅅兢穂䅁䅁䅨䅅䉁䅁䅁䉂䝁䅷兙瑂䝁䅕䅚桂䅁䅁其䅁䕁䅁䅁䉂䝁䅷睚療䝁䄴兣ㅂ䝁䅫杢杁䕁䅣兙穂䍁䅁䅖祂䝁䅅杢穂䝁䄰兡穂䡁䅍兡療䝁䄴䅌杁䕁䅷䅔䑂䅁䅁睎䅁䉁䅑䅁䉂䝁䅷䅢求䝁䅣䅡求䝁䄴入䅁䥁䈸䅁啁䅁䅁兑獂䝁䅷党畂䡁䅑睢㍂䝁䄴䅁䉁䅁䅁䅅䅁䕁䅅杢あ䝁䅫睢橂䝁䅧䅁塃䅁䅁䅅䅁䕁䅅兣ㅂ䝁䅅督橂䝁䄸䅁獃允䅁䅆䅁䕁䅅杣瑂䡁䅍䅤祂䝁䄸杢湂䅁䅁兩䅅䉁䅧䅁䉂䡁䅉䅤潂䡁䅕杣杁䕁䅳兡獂䝁䅷䅁牁允䅁杋䅁䕁䅅督あ䝁䄸杣灂䝁䅅䅉䡂䝁䅅督杁䙁䅑兤祂䝁䅉兡畂䝁䅕督䅁䍁䈰䅁佁䅁䅁兑あ䝁䅧党畂䡁䅍䅁䑁䅁䅁村䅁䕁䅅䅤獂䝁䅅杢あ䝁䅫睙杁䙁䅁兙橂䝁䅳兙湂䝁䅫杢湂䍁䅁䅕祂䝁䄸䅚ㅂ䝁䅍䅤穂䍁䅁䅔あ䝁䅑杌䅁乁䅧䅁坁䅁䅁兑ㅂ䝁䅉兤祂䝁䄴䅚桂䝁䅷党䅁偁䄸䅁䥂䅁䅁兑ㅂ䝁䅉兤祂䝁䄴䅚桂䝁䅷党杁䙁䅁党桂䝁䅳党祂䍁䅁兒畂䝁䅕杣湂䡁䅫䅉䑂䝁䅕杢あ䝁䅕杣杁䕁䅷䅔䑂䅁䅁䄱䅁䉁䅑䅁䉂䡁䅙睢畂䍁䅁䅔桂䝁䅳党䅁䍁䈴䅁慁䅁䅁兑㉂䝁䄸杢杁䕁䅷兙牂䝁䅕䅉䑂䙁䅑䅁祁允䅁䅆䅁䕁䅉兙獂䡁䅑兡瑂䝁䄸杣求䅁䅁兂䅁䅁䄴䅁䍂䝁䅅杢湂䝁䄸杣䅁䅁䅯䅁坁䅁䅁村桂䡁䅉杢穂䡁䅑兙楂䝁䅷党䅁䩁䉷䅁十䅁䅁村桂䡁䅫䅉䑂䝁䅫䅤㕂䅁䅁睸䅅䉁䅁䅁䍂䝁䅅入療䝁䄴杢求䅁䅁兆䅁䉁䅙䅁䍂䝁䅅入療䡁䅕䅉䑂䝁䄸杤求䅁䅁䅌䅅䉁䅁䅁䍂䝁䅅入あ䝁䄸睤畂䅁䅁杬䅁䅁䅷䅁䍂䝁䅕杣牂䡁䅍䅁橃允䅁䅅䅁䕁䅉党祂䡁䅣兡橂䝁䅳䅁敁䅁䅁䅆䅁䕁䅉党あ䝁䅧䅢求䝁䅧党瑂䅁䅁䅂䅅䉁䅧䅁䍂䝁䅫睚杁䕁䅍兙煂䡁䅕杢杁䑁䅅䅁穁允䅁䅋䅁䕁䅉兡湂䍁䅁睑桂䝁䅯兤畂䍁䅁免杁䙁䅁党桂䝁䅳兡畂䝁䅣䅁ㅁ允䅁䅇䅁䕁䅉兡湂䍁䅁睑桂䝁䅯兤畂䍁䅁杍䅁䑁䉁䅁十䅁䅁村灂䝁䅷䅢灂䝁䄴睚穂䅁䅁䅅䅁䉁䅑䅁䍂䝁䅫杣歂䡁䅍杙療䡁䅉睢䅁乁䉁䅁啁䅁䅁村獂䝁䄸督穂䝁䅉兤祂䝁䅣䅁ぁ允䅁杄䅁䕁䅉睢穂䡁䅅兤求䅁䅁䅳䅁䉁䅯䅁䍂䝁䄸睤獂䝁䅫杢求䍁䅁兔畁䙁䅍杌䅁乁䉉䅁捁䅁䅁村療䡁䅣䅢灂䝁䄴党杁䙁䅁睢灂䝁䄴䅤䅁䑁䉣䅁敁䅁䅁村祂䝁䅅杢歂䝁䄸杢杁䙁䅍䅡療䡁䅉党穂䅁䅁兗䅁䉁䅉䅁䍂䡁䅉兙㙂䝁䄸杣灂䝁䅅䅁䥄䅁䅁杍䅁䕁䅉杣桂䡁䅯睢穂䍁䅁杖桂䝁䅷䅢求䡁䅫䅉䙂䝁䄴党祂䝁䅣入獁䍁䅁䅔兂䅁䅁䅨䅁䉁䅷䅁䍂䡁䅉兤畂䝁䄸䅤杁䕁䅫督獂䝁䅅杢歂䅁䅁兏䅅䍁䅉䅁䍂䡁䅉兤畂䝁䄸䅤杁䕁䅫督獂䝁䅅杢歂䍁䅁睑䑂䅁䅁睏䅅䅁䅙䅁䑂䕁䅅䅁歃䅁䅁䅌䅁䕁䅍兑䩂䙁䅉䅉佂䕁䄸䅥杁䕁䄸来療䝁䄴党杁䙁䅍党桂䡁䅍睢畂䅁䅁兌䅁䅁䅷䅁䑂䕁䅅兓呂䕁䄸䅁乃䅁䅁权䅁䕁䅍兑乂䙁䅧䅁扂䅁䅁䅍䅁䕁䅍睑䝂䕁䅍䅉呂䡁䅕䅤あ䝁䅕杣杁䕁䅕杢求䡁䅉睚㕂䍁䅷䅉䵂䕁䅷睑䅁乁䅉䅁佁䅁䅁睑䙂䕁䄴䅖卂䕁䅷䅁偁允䅁材䅁䕁䅍䅕佂䍁䅁村求䡁䅑䅡睂䝁䅅睚求䍁䅁睍祂䝁䅑䅉啂䡁䅕杣楂䝁䅫杢求䍁䅷䅉䩂䝁䄴睙畁䅁䅁䄰䅁䅁䅙䅁䑂䙁䅑䅁㑂允䅁䅒䅁䕁䅍兙獂䡁䅁兡畂䝁䅕䅉䍂䝁䄸督硂䡁䅕党杁䕁䅕杢求䡁䅉睚㕂䍁䅁睑求䝁䄴䅤求䡁䅉䅌杁䕁䅷䅔䑂䅁䅁杦䅁䍁䅷䅁䑂䝁䅅䅢睂䝁䅫杢求䍁䅁睑求䝁䄴䅤祂䝁䅅䅢獁䍁䅁䅔畁䙁䅁杌䅁䝁䄸䅁坂䅁䅁睑桂䝁䅷䅣灂䝁䄴党杁䕁䅍睢畂䡁䅍䅤祂䡁䅕睙あ䝁䅫睢畂䍁䅁杒灂䝁䄴兙畂䝁䅍党杁䕁䅍睢瑂䡁䅁兙畂䡁䅫䅌杁䕁䅷杌兂䍁䄴䅁灂䅁䅁䅎䅁䕁䅍兙獂䡁䅁兡畂䝁䅕䅉䑂䝁䄸杣睂䍁䄰兔桂䝁䅣兡橂䍁䅁杖桂䝁䅷䅢求䡁䅫䅁䙃䅁䅁杌䅁䕁䅍兙獂䡁䅁兡畂䝁䅕䅉䑂䝁䄸杣睂䍁䄰兗ㅂ䝁䅉兙杁䕁䅍兡あ䡁䅫䅁䉃䅁䅁䅋䅁䕁䅍兙獂䡁䅁兡畂䝁䅕䅉䑂䝁䄸杣睂䝁䄸杣桂䡁䅑兡療䝁䄴䅁潂䅁䅁䅏䅁䕁䅍兙獂䡁䅁兡畂䝁䅕䅉䙂䝁䅅督あ䝁䅕杣畂䍁䅁睑療䡁䅉䅣療䡁䅉兙あ䝁䅫睢畂䅁䅁朱䅁䕁䅁䅁䑂䝁䅅䅢睂䝁䅫杢求䍁䅁睒求䝁䄴党祂䝁䅅䅤灂䝁䄴睚杁䕁䅍睢瑂䡁䅁兙畂䡁䅫䅌杁䕁䅷䅔䑂䅁䅁睡䅁䑁䅁䅁䑂䝁䅅䅢睂䝁䅫杢求䍁䅁睒灂䝁䅷杣療䡁䅫䅉䑂䝁䄸睚求䝁䄴䅉䵂䙁䅁䅁穂䅁䅁䅈䅁䕁䅍兙獂䡁䅁兡畂䝁䅕䅉䥂䍁䄴䅕畁䙁䅁䅁橁允䅁䅓䅁䕁䅍兙獂䡁䅁兡畂䝁䅕䅉䥂䝁䅫䅚桂䝁䅷睚療䍁䅁兒畂䝁䅕杣湂䡁䅫䅉䑂䝁䅕杢あ䝁䅕杣獁䍁䅁䅔畁䙁䅁杌䅁䡁䅧䅁㑁䅁䅁睑桂䝁䅷䅣灂䝁䄴党杁䕁䅳兡畂䝁䅣䅉䑂䝁䅫䅤㕂䍁䅁睑療䝁䅣党畂䍁䅁䅔䵂䕁䅍䅁煂䅁䅁䅓䅁䕁䅍兙獂䡁䅁兡畂䝁䅕䅉乂䝁䅫䅚瑁䕁䅅䅤獂䝁䅅杢あ䝁䅫睙杁䕁䅣党畂䝁䅕杣桂䡁䅑兡療䝁䄴䅉䵂䕁䅷睑䅁䵁䄴䅁䕂䅁䅁睑桂䝁䅷䅣灂䝁䄴党杁䕁䄴党㍂䍁䅁杓求䡁䅉督求䡁䅫䅉䡂䝁䅕杢求䡁䅉兙あ䝁䅫睢畂䍁䅁䅔䵂䕁䅍䅁偄䅁䅁䅏䅁䕁䅍兙獂䡁䅁兡畂䝁䅕䅉呂䝁䄸杌杁䙁䅁睢灂䝁䄴䅤杁䙁䅁睢㍂䝁䅕杣杁䕁䅑党獂䅁䅁䅋䅅䑁䅷䅁䑂䝁䅅䅢睂䝁䅫杢求䍁䄸杔䡂䙁䅁䅔杁䙁䅯兡療䝁䄴䅉䙂䝁䄴党祂䝁䅣入杁䕁䅷兙牂䝁䅕䅁湁允䅁䅓䅁䕁䅍兙獂䡁䅁兡畂䝁䅕睌啂䕁䅣䅕杁䕁䅣杣桂䝁䄴兡あ䝁䅕䅉卂䝁䅫䅚湂䝁䅕䅉卂䝁䄸睙牂䝁䅫杢湂䝁䅧兙䅁䍁䉙䅁啁䅁䅁睑桂䝁䄰杙祂䝁䅫䅚湂䝁䅕䅁㝄䅁䅁杄䅁䕁䅍兙瑂䝁䅑党畂䅁䅁䅉䅁䉁䅑䅁䑂䝁䅅兢睂䍁䅁䅓灂䝁䅷䅢䅁䉁䄸䅁䵁䅁䅁睑桂䝁䄴兙獂䅁䅁児䅅䉁䅉䅁䑂䝁䅅杣獂䡁䅍杙桂䝁䅑䅁畃允䅁杄䅁䕁䅍兙祂䡁䅍睢畂䅁䅁眲䅅䉁䅧䅁䑂䝁䅕䅚桂䡁䅉䅉䍂䝁䅅入療䡁䅕䅁⭁允䅁䅈䅁䕁䅍党歂䝁䅅杣杁䕁䅉兙㕂䝁䄸兤杁䑁䅑䅁⽁允䅁䅋䅁䕁䅍䅡桂䝁䅷睡杁䙁䅁睢灂䝁䄴䅤杁䑁䅅䅉桂䝁䄴䅚杁䑁䅉䅁䉂允䅁䅋䅁䕁䅍䅡桂䝁䅷睡杁䙁䅁睢灂䝁䄴䅤杁䑁䅍䅉桂䝁䄴䅚杁䑁䅑䅁䍂允䅁杈䅁䕁䅍䅡桂䝁䅷睡杁䙁䅁睢灂䝁䄴䅤杁䕁䅍䅖䅁䕁䉑䅁歁䅁䅁睑潂䝁䅅䅢牂䍁䅁䅕療䝁䅫杢あ䍁䅁䅕獂䝁䅅杢あ䅁䅁眱䅅䉁䅉䅁䑂䝁䅧兙瑂䝁䅉党祂䡁䅍䅁灃䅁䅁䅎䅁䕁䅍䅡桂䝁䄴杢求䝁䅷䅉䙂䝁䄴党祂䝁䅣入杁䕁䅍党畂䡁䅑党祂䍁䅷䅉䵂䙁䅁䅁㙂䅁䅁䅅䅁䕁䅍䅡桂䡁䅉䅢求䡁䅍䅁啃允䅁杅䅁䕁䅍䅡桂䡁䅉䅢あ䝁䄸杢䅁䉁䅙䅁十䅁䅁睑潂䝁䅕杣灂䡁䅑睢畂䅁䅁兂䅅䉁䅉䅁䑂䝁䅧党穂䡁䅣兡橂䝁䅳䅁䙂允䅁䅅䅁䕁䅍䅡灂䝁䅍兙湂䝁䄸䅁䭄允䅁䅅䅁䕁䅍䅡療䝁䅍䅤桂䡁䅣䅁剃允䅁杈䅁䕁䅍䅡療䝁䅍䅤桂䡁䅣䅉䑂䝁䄸兤畂䡁䅑入䅁䕁䉙䅁䵁䅁䅁睑獂䝁䅅杣牂䅁䅁䅪䅅䉁䅙䅁䑂䝁䅷党桂䡁䅉杚灂䝁䅕䅢歂䅁䅁兪䅅䉁䅙䅁䑂䝁䅷睢㉂䝁䅕杣歂䝁䅅䅢求䅁䅁䅫䅁䉁䅉䅁䑂䝁䄸兌䝂䝁䅫杣求䝁䅑䅁汁䅁䅁䅋䅁䕁䅍睢瑁䕁䅙兡祂䝁䅕䅚獁䍁䅁睕㍂䝁䅫䅤橂䝁䅧兡畂䝁䅣䅁歁䅁䅁权䅁䕁䅍睢桂䝁䅷䅁㉂允䅁杅䅁䕁䅍睢獂䡁䅍䅤祂䝁䅫䅣䅁䅁䅣䅁⭁䅁䅁睑療䝁䅷兤瑂䝁䅉兡桂䍁䅁睒桂䡁䅍䅉啂䡁䅉兙畂䡁䅍兢灂䡁䅍督灂䝁䄸杢獁䍁䅁䅔䵂䕁䅍䅁㕁䅁䅁杈䅁䕁䅍睢瑂䝁䅉兡畂䝁䅕䅚杁䕁䅍入橂䝁䅷党䅁䉁䉕䅁畁䅁䅁睑療䝁䄴党橂䡁䅑兡㉂䍁䅁村求䡁䅑䅡獂䝁䅕䅡求䝁䄰䅉䵂䕁䅷睑䅁乁䅍䅁睁䅁䅁睑療䝁䄴党橂䡁䅑兡㉂䍁䅁兔灂䝁䅑䅉乂䝁䅕杣灂䡁䅑䅌杁䕁䅷䅔䑂䅁䅁兺䅁䉁䅑䅁䑂䝁䄸杢求䝁䄰兙ㅂ䝁䅣䅡䅁䑁䉅䅁慁䅁䅁睑療䝁䄴党瑂䝁䅅兤湂䝁䅧䅉䩂䕁䅍䅁㡁允䅁杇䅁䕁䅍睢畂䡁䅑杣桂䍁䅁睑療䡁䅍䅤桂䅁䅁兲䅁䅁䅯䅁䑂䝁䄸睢牂䅁䅁杮䅅䉁䄴䅁䑂䝁䄸杣睂䡁䅕督杁䕁䅍䅡祂䝁䅫督あ䝁䅫䅁十䅁䅁村䅁䕁䅍睢祂䡁䅁兤穂䍁䅁睑潂䡁䅉兡穂䡁䅑兡杁䕁䅍睢湂䝁䅕杢求䡁䅉兙あ䝁䅫睢畂䍁䅁䅔畁䙁䅁杌䅁䡁䅙䅁歁䅁䅁睑療䡁䅑䅤療䝁䄴睤療䝁䄸䅚杁䕁䅕杢求䡁䅉睚㕂䅁䅁睒䅅䕁䅁䅁䑂䝁䄸䅤あ䝁䄸杢㍂䝁䄸睢歂䍁䅁兒畂䝁䅕杣湂䡁䅫䅉䑂䝁䄸兢睂䝁䅅杢㕂䍁䅁䅔畁䍁䅁䅕畁䅁䅁睘䅅䙁䄴䅁䑂䝁䄸䅤あ䝁䄸杢㍂䝁䄸睢歂䍁䅁兒畂䝁䅕杣湂䡁䅫䅉䑂䝁䄸兢睂䝁䅅杢㕂䍁䅷䅉䵂䙁䅁䅉瑁䍁䅁杔求䡁䅣䅤療䝁䄴䅉䑂䝁䄸杌獁䍁䅁䅖奂䅁䅁儱䅅䉁䅙䅁䑂䝁䄸兤祂䡁䅑杣灂䝁䅣䅡あ䅁䅁䄫䅁䑁䅁䅁䑂䡁䅉党求䝁䅑䅉䙂䝁䄴党祂䝁䅣入杁䕁䅍党畂䡁䅑党祂䍁䅁䅔䵂䕁䅍䅁㝂䅁䅁䅆䅁䕁䅍杣灂䡁䅍杚灂䝁䅕䅢歂䅁䅁允䅅䉁䅙䅁䑂䡁䅕兢楂䝁䅕杣獂䝁䅅杢歂䅁䅁具䅁䅁䅙䅁䕂䕁䅕䅁潄䅁䅁䅄䅁䕁䅑兒䵂䙁䅑兑䅁䅁䈰䅁䭁䅁䅁䅒桂䝁䄴党䅁䵁䅕䅁十䅁䅁䅒桂䝁䄴杤灂䝁䅷䅢求䅁䅁睇䅁䉁䅑䅁䕂䝁䅅杣あ䝁䄰睢ㅂ䡁䅑䅡䅁䅁䅫䅁允䅁䅁䅒求䝁䅍兙あ䡁䅕杣䅁䅁䉫䅁啁䅁䅁䅒求䝁䅕杣杁䙁䅁兙祂䝁䅳䅁摃䅁䅁䅏䅁䕁䅑党求䡁䅉䅉兂䝁䅅杣牂䍁䅁兒畂䝁䅕杣湂䡁䅫䅉䑂䝁䅕杢あ䝁䅕杣杁䕁䅷䅔䑂䅁䅁䅧䅁䉁䅷䅁䕂䝁䅕䅢桂䡁䅣兙祂䝁䅕䅉䑂䝁䅫䅤㕂䅁䅁儯䅁䑁䅁䅁䕂䝁䅕䅢あ䝁䅅䅉䙂䝁䄴党祂䝁䅣入杁䕁䅍党畂䡁䅑党祂䍁䅁䅔䵂䕁䅍䅁䑃䅁䅁䅎䅁䕁䅑党獂䡁䅑兙杁䙁䅁睢㍂䝁䅕杣杁䙁䅍党祂䡁䅙兡橂䝁䅕督獁䍁䅁䅔䵂䕁䅍䅁潂允䅁䅏䅁䕁䅑党獂䡁䅑兙杁䙁䅁睤祂䍁䅁睒求䝁䄴䅉乂䑁䅙睍硁䑁䅑䅉乂䙁䅁䅉穁䍁䄴䅎㉁䅁䅁兊䅅䍁䅁䅁䕂䝁䅕杤療䝁䄴䅉兂䝁䄸睤求䡁䅉䅉䵂䕁䅷睑䅁䝁䉕䅁楁䅁䅁䅒求䡁䅙睢畂䍁䅁睕あ䝁䅅䅤灂䝁䄸杢杁䕁䅍䅖䅁䑁䉧䅁坁䅁䅁䅒求䡁䅣党㕂䡁䅙兡獂䝁䅷党䅁䵁䉧䅁啁䅁䅁䅒灂䝁䅍睡求䡁䅉督療䝁䄴䅁䥂允䅁杇䅁䕁䅑兡橂䝁䅳党祂䡁䅍睢畂䍁䅁睑啂䅁䅁兓䅅䉁䅙䅁䕂䝁䄸杣橂䝁䅧党穂䡁䅑党祂䅁䅁睫䅅䅁䅷䅁䕂䝁䄸杤求䡁䅉䅁䍁允䅁杋䅁䕁䅑睢㍂䍁䅁睑潂䝁䅕兢灂䝁䅍兙獂䍁䅁睑療䝁䄰䅣桂䝁䄴入䅁䡁䅕䅁䵂䅁䅁兒䩂䕁䅅䅉㕁䑁䅉睍杁䍁䅧睎㉁䑁䅣䅉瑁䍁䅁䅕桂䝁䅣党杁䑁䅑䅉䡂䝁䅕杢求䡁䅉兙あ䝁䄸杣杁䕁䅑兙あ䝁䅅克䅁䙁䅁䅁あ䅁䅁兒䩂䕁䅅䅉㕁䑁䅉睍杁䍁䅧兏睁䑁䅙䅉瑁䍁䅁䅕桂䝁䅣党杁䑁䅅䅉䡂䝁䅕杢求䡁䅉兙あ䝁䅫睢畂䍁䅁兙畂䝁䅑䅉䝂䡁䅕党獂䍁䅁䅒桂䡁䅑兙杁䍁䄰䅉佂䡁䅕睙獂䝁䅕兙祂䍁䅫䅁呂䅁䅁䅙䅁䕁䅕兓䉂䍁䅁兏祁䑁䅍䅉潁䑁䅫䅍㉁䍁䅁兌杁䙁䅁兙湂䝁䅕䅉硁䍁䅁睒求䝁䄴党祂䝁䅅䅤灂䝁䄸杢杁䝁䅅杢歂䍁䅁杒ㅂ䝁䅕䅢杁䕁䅑兙あ䝁䅅克䅁䙁䅉䅁杂䅁䅁兒䩂䕁䅅䅉㕁䑁䅉睍杁䝁䅉兙穂䝁䅕䅚杁䝁䄸杢杁䕁䅕䅕䉂䍁䅁睑䙂䕁䄰睕杁䡁䅕杢灂䡁䅑䅉湂䡁䅉睢穂䡁䅍䅉桂䝁䅷䅢療䝁䅍兙あ䝁䅫睢畂䅁䅁䅖䅁䙁䅑䅁䙂䕁䅫兑杁䑁䅫杍穁䍁䅁杙桂䡁䅍党歂䍁䅁睢畂䍁䅁兤畂䝁䅫䅤杁䝁䅍兙睂䝁䅅睙灂䡁䅑入杁䝁䅅䅢獂䝁䄸睙桂䡁䅑兡療䝁䄴䅁剂䅁䅁䅄䅁䕁䅕杕䑂䕁䄸䅖䅁䥁䄴䅁坁䅁䅁兒卂䕁䅍睔啂䍁䅷䅉呂䙁䅁䅕䅁䥁䄸䅁楁䅁䅁兒桂䡁䅍䅤杁䙁䅍䅤祂䝁䄸兤歂䡁䅍杙ㅂ䡁䅉睚䅁䵁䈴䅁十䅁䅁兒歂䝁䅫杢楂䡁䅕杣湂䅁䅁䅯䅁䕁䅧䅁䙂䝁䅷䅉兂䝁䅅督療䍁䅁杔桂䡁䅑兤祂䝁䅅䅢杁䕁䅣兙穂䍁䅁睑療䝁䄰䅣桂䝁䄴入獁䍁䅁䅔畁䕁䅷杌䑂䍁䄴䅁㉁䅁䅁李䅁䕁䅕䅢獂䡁䅣睢療䝁䅑䅉䡂䝁䅕杢求䡁䅉兙あ䝁䅫杢湂䍁䅁睕あ䝁䅅䅤灂䝁䄸杢䅁䕁䉍䅁慁䅁䅁兒獂䝁䄰睤療䝁䄸䅚杁䙁䅁兙祂䝁䅳䅁捁䅁䅁杄䅁䕁䅕杢橂䝁䅫杢桂䅁䅁睌䅅䉁䅑䅁䙂䝁䄴睙灂䝁䄴兙杁䕁䅍䅖䅁䕁䉯䅁㑁䅁䅁兒あ䝁䅫睤桂䝁䄴䅚桂䍁䅁睒求䝁䄴党祂䝁䅅䅤灂䝁䄴睚杁䙁䅍䅤桂䡁䅑兡療䝁䄴䅁䅂允䅁杂䅁䕁䅙䅔䅁佁䄰䅁䭁䅁䅁杒卂䕁䅍睑䅁䝁䅍䅁啁䅁䅁杒桂䝁䅫杣浂䝁䅫党獂䝁䅑䅁剃䅁䅁䅅䅁䕁䅙党獂䝁䅷睢㍂䡁䅍䅁㉃允䅁䅉䅁䕁䅙兡穂䝁䅳䅉呂䡁䅑杣求䝁䅕䅤杁䕁䅯党あ䅁䅁杏䅅䑁䅁䅁䝂䝁䄸杣求䍁䅁杕灂䡁䅙党祂䍁䅁䅋佂䝁䄸杣浂䝁䄸䅢牂䍁䅷兔䉂䍁䅫䅁歁允䅁䅆䅁䕁䅙睢祂䡁䅑䅉䍂䝁䅕杢歂䅁䅁杸䅁䉁䅉䅁䝂䡁䅉党求䡁䅁睢祂䡁䅑䅁桃䅁䅁䅆䅁䕁䅙杣求䝁䅕督あ䝁䄸杢求䅁䅁睶䅁䑁䅷䅁䝂䡁䅉党求䡁䅍䅤療䝁䄴党杁䙁䅁睢㍂䝁䅕杣杁䕁䅣党畂䝁䅕杣桂䡁䅑兡療䝁䄴䅉䵂䙁䅁䅁䝃䅁䅁䅇䅁䕁䅙杣求䝁䄴睙潂䍁䅁睑桂䝁䄰䅣䅁䱁䉧䅁啁䅁䅁睒桂䝁䅷杤求䡁䅍䅤療䝁䄴䅁祃䅁䅁李䅁䕁䅣兙祂䡁䅉兡穂䝁䄸杢杁䕁䅕杢求䡁䅉睚㕂䍁䅁睑求䝁䄴䅤求䡁䅉䅉䵂䕁䅷睑䅁乁䅫䅁䥁䅁䅁睒桂䡁䅍䅁十允䅁䅇䅁䕁䅣兙穂䍁䅁䅖ㅂ䡁䅉杙灂䝁䄴党䅁䉁䉙䅁坁䅁䅁睒求䝁䄸䅤潂䝁䅕杣瑂䝁䅅䅢䅁䉁䉅䅁坁䅁䅁睒求䡁䅑䅤㕂䡁䅍杙ㅂ䡁䅉睚䅁䭁䈰䅁煁䅁䅁睒求䡁䅫督求䡁䅉督杁䙁䅁睢㍂䝁䅕杣杁䕁䅍睢杁䕁䅷䅔䑂䅁䅁杧䅁䉁䅙䅁䡂䝁䅫䅢楂䝁䅕杣あ䍁䅁睑䑂䅁䅁睓䅅䉁䅙䅁䡂䝁䅫䅢楂䝁䅕杣あ䍁䅁睑啂䅁䅁䅔䅅䅁䄴䅁䡂䝁䅫䅢祂䝁䄸入䅁䩁䅍䅁ぁ䅁䅁睒灂䝁䅷杣療䡁䅫䅉䙂䝁䄴党祂䝁䅣入杁䕁䅍党畂䡁䅑党祂䍁䅷䅉䵂䕁䅷睑䅁䡁䅑䅁坁䅁䅁睒獂䝁䄸兤橂䝁䅕督あ䝁䅕杣䅁䱁䅳䅁佁䅁䅁睒療䝁䅷党あ䝁䅅䅁䩄允䅁䅎䅁䕁䅣睢療䡁䅍党杁䕁䅧兙㉂䝁䅕杢杁䕁䅕杢求䡁䅉睚㕂䍁䅁睑求䝁䄴䅤求䡁䅉䅁㡂䅁䅁䅐䅁䕁䅣杣求䝁䅕杢浂䝁䅫党獂䝁䅑䅉䙂䝁䄴党祂䝁䅣入杁䕁䅍党畂䡁䅑杣求䍁䅷䅉䵂䍁䄴䅕䅁乁䅯䅁慁䅁䅁睒祂䝁䅕党畂䡁䅍䅉䍂䝁䅅入療䡁䅕䅁佂允䅁䅉䅁䕁䅣杣求䝁䅕杢穂䍁䅁村桂䡁䅫睢ㅂ䍁䅁睑啂䅁䅁䅕䅅䉁䅁䅁䡂䡁䅉党湂䝁䄸杣㕂䅁䅁睲䅅䉁䅷䅁䡂䡁䅉党湂䝁䄸杣㕂䍁䅁䅕療䡁䅣党祂䅁䅁李䅅䉁䅑䅁䡂䡁䅕兙歂䝁䅅䅢ㅂ䡁䅁党䅁䱁䅅䅁十䅁䅁䅓桂䝁䄰兡獂䡁䅑睢畂䅁䅁兕䅅䅁䄴䅁䥂䝁䅅杣祂䝁䅫督䅁䭁䅯䅁坁䅁䅁䅓桂䡁䅉杣灂䡁䅍杙ㅂ䡁䅉睚䅁䅁䅳䅁允䅁䅁䅓桂䡁䅫睤桂䡁䅉䅚䅁䩁䅳䅁十䅁䅁䅓桂䡁䅯䅢求䡁䅑睢畂䅁䅁先䅁䉁䅑䅁䥂䝁䅕杢歂䝁䅕杣穂䝁䄸杢䅁䱁䉑䅁啁䅁䅁䅓求䡁䅉兢灂䡁䅍䅤療䝁䄴䅁敃䅁䅁䅏䅁䕁䅧党祂䝁䄰兡穂䡁䅑睢畂䍁䅁䅕療䡁䅣党祂䍁䅁䅕桂䡁䅉䅤畂䝁䅕杣穂䝁䅧兡睂䅁䅁入䅁䉁䅙䅁䥂䝁䅫睙牂䡁䅍杤灂䝁䅷䅢求䅁䅁儹䅁䉁䅁䅁䥂䝁䅫䅚桂䝁䅷睚療䅁䅁䅵䅁䉁䅁䅁䥂䝁䄸兤穂䡁䅑睢畂䅁䅁具䅅䉁䅑䅁䥂䡁䅕杢あ䝁䅕杣歂䝁䄸杢䅁䡁䈴䅁奁䅁䅁䅓ㅂ䝁䄴䅤求䡁䅉督あ䝁䄸睤畂䅁䅁睕䅅䉁䄴䅁䥂䡁䅕杢あ䝁䅕杣穂䡁䅑睢㍂䝁䄴䅉䑂䕁䅍䅁啂允䅁杂䅁䕁䅫䅔䅁偁䅉䅁慁䅁䅁兓畂䝁䅑兡桂䝁䄴䅉卂䝁䅫杤求䡁䅉䅁噂允䅁䅉䅁䕁䅫杢歂䝁䅫兙畂䍁䅁杕灂䡁䅙党祂䍁䅁睒啂䅁䅁睔䅅䑁䅧䅁䩂䝁䄴䅚灂䝁䅅杢杁䙁䅉兡㉂䝁䅕杣杁䕁䄸䅣求䡁䅉兙あ䝁䅫睢畂䡁䅍䅉䩂䝁䄴睙䅁䝁䉫䅁允䅁䅁兓畂䝁䅑兡桂䝁䄴兙䅁䥁䉅䅁潁䅁䅁兓畂䡁䅑党祂䝁䄴兙獂䍁䅁睑療䝁䄰杙ㅂ䡁䅍䅤灂䝁䄸杢䅁䉁䉣䅁佂䅁䅁兓祂䝁䄸兣ㅂ䝁䄸兡穂䍁䅁睒桂䡁䅍䅉啂䡁䅉兙畂䡁䅍兢灂䡁䅍督灂䝁䄸杢杁䙁䅍入穂䡁䅑党瑂䍁䅷䅉䵂䍁䄴䅕畁䅁䅁䅎䅁䉁䅁䅁䭂䝁䅅兢桂䝁䅫睙桂䅁䅁睁䅅䉁䅁䅁䭂䝁䅅杣祂䝁䅕兙ㅂ䅁䅁杰䅅䉁䅑䅁䭂䝁䅕杚浂䝁䅕杣穂䝁䄸杢䅁䱁䅫䅁十䅁䅁杓求䝁䄴杢灂䝁䄴睚穂䅁䅁睶䅅䅁䄴䅁䭂䝁䅕睤求䡁䅑䅤䅁䭁䉫䅁佁䅁䅁杓療䝁䅷兡求䡁䅑䅁䕄允䅁䅆䅁䕁䅯睢獂䝁䅫党あ䍁䅁杍㕁䅁䅁兔䅅䉁䅧䅁䭂䝁䄸䅢灂䝁䅕䅤杁䑁䅫䅉呂䙁䅑䅁卂允䅁䅈䅁䕁䅳兓䉂䕁䅍䅉兂䝁䅅杣あ䝁䄴党祂䡁䅍䅁塄䅁䅁权䅁䕁䅳党畂䡁䅑䅁䑄䅁䅁权䅁䕁䅳党祂䝁䄴䅁䡄䅁䅁䅆䅁䕁䅳兡畂䝁䅣䅉䑂䝁䅫䅤㕂䅁䅁公䅁䅁䅙䅁䵂䕁䅅䅁㍂允䅁杅䅁䕁䅷兙杁䙁䅁睢祂䡁䅑党䅁䵁䉁䅁奁䅁䅁䅔桂䝁䅣兤畂䝁䅅䅉兂䝁䅅杣牂䅁䅁䅮䅁䅁䅯䅁䵂䝁䅅睡求䅁䅁䅴䅁䅁䄴䅁䵂䝁䅅杣求䝁䅑睢䅁䉁䅧䅁十䅁䅁䅔桂䡁䅣杣求䝁䄴睙求䅁䅁睩䅅䉁䅑䅁䵂䝁䅫兢求䡁䅍䅤療䝁䄴党䅁䩁䉯䅁坁䅁䅁䅔療䝁䅍睡杁䕁䅧兙㉂䝁䅕杢䅁䅁䅙䅁奁䅁䅁䅔療䝁䄴䅚療䝁䄴䅚求䡁䅉杣㕂䅁䅁睂䅅䉁䅙䅁䵂䝁䄸杢湂䍁䅁村求䝁䅅睙潂䅁䅁睹䅅䍁䄴䅁䵂䝁䄸杢湂䍁䅁村求䝁䅅睙潂䍁䅁䅕求䝁䅅睡求䡁䅉督杁䕁䅷䅔䑂䅁䅁䅙䅅䅁䄴䅁䵂䝁䄸杣桂䝁䅫杢䅁䥁䈴䅁奁䅁䅁䅔療䡁䅍䅉䉂䝁䄴睚求䝁䅷党穂䅁䅁䅯䅅䙁䅑䅁䵂䝁䄸督杁䕁䅕督あ䝁䅕杣療䡁䅍䅉䑂䡁䅉兡あ䝁䅫睙桂䝁䅷䅉䙂䝁䄴党祂䝁䅣入杁䕁䅙兙橂䝁䅫䅢灂䡁䅑入獁䍁䅁䅔䵂䕁䅍䅁硂䅁䅁䅐䅁䕁䅷睢穂䍁䅁兔求䝁䅑兙畂䝁䄸督杁䕁䅕杢求䡁䅉睚㕂䍁䅁睑求䝁䄴䅤求䡁䅉䅉䵂䕁䅷睑䅁䡁䅁䅁祁䅁䅁䅔療䡁䅕兡穂䝁䅫兙畂䝁䅅䅉䡂䝁䅕杢求䡁䅉兙あ䝁䅫杢湂䍁䅁䅔䵂䕁䅍䅁橂允䅁杂䅁䕁䄰兑䅁佁䅫䅁䝁䅁䅁兔䕂䅁䅁朷䅁䅁䅙䅁乂䕁䅕䅁硄䅁䅁权䅁䕁䄰兓呂䕁䄸䅁楄䅁䅁䅃䅁䕁䄰杕偂䅁䅁睈䅅䅁䄴䅁乂䙁䅉睔瑁䙁䅕睕䅁䙁䄴䅁䝁䅁䅁兔呂䅁䅁睥䅅䝁䅯䅁乂䝁䅅睚灂䝁䅍䅉坂䝁䅅䅢獂䝁䅕入杁䙁䅁䅢瑁䕁䅍兙獂䡁䅁兡畂䝁䅕兌兂䝁䄸睤求䡁䅉䅉兂䡁䅉睢煂䝁䅕睙あ䍁䅧䅒㍁䑁䅍杍ㅁ䑁䅧睌卂䑁䅣睍祁䑁䅕兏灁䅁䅁杉䅅䅁䄴䅁乂䝁䅅杣灂䝁䄸杢䅁䩁䅧䅁啁䅁䅁兔桂䡁䅑兙湂䝁䄸杣歂䝁䅅䅁奃允䅁䅆䅁䕁䄰兡橂䝁䅳䅢求䡁䅑睢畂䅁䅁䅃䅅䉁䅑䅁乂䝁䅫䅚歂䝁䅷党穂䝁䅕䅥䅁䩁䉁䅁坁䅁䅁兔灂䝁䅑䅚獂䝁䅕䅤療䡁䅣杢䅁䩁䅫䅁煁䅁䅁兔灂䝁䅑䅚獂䝁䅕䅤療䡁䅣杢杁䙁䅁睢㍂䝁䅕杣杁䕁䅷䅔䑂䅁䅁睢䅅䑁䅷䅁乂䝁䅫䅚㍂䝁䅅入瑁䙁䅍兤畂䡁䅍党あ䍁䅁睑療䝁䅣党畂䝁䅕杣桂䡁䅑兡療䝁䄴䅉䑂䝁䄸䅁穂允䅁李䅁䕁䄰兡歂䡁䅣党穂䡁䅑䅉䡂䝁䅕杢求䡁䅉兙あ䝁䅫睢畂䍁䅁兒乂䕁䅕䅉䵂䕁䅷睑䅁䝁䉣䅁睁䅁䅁兔灂䝁䅑睤求䡁䅍䅤杁䕁䅣党畂䝁䅕杣桂䡁䅑兡療䝁䄴䅌杁䕁䅷䅔䑂䅁䅁杘䅅䉁䅁䅁乂䝁䅫䅢浂䝁䄸杣歂䅁䅁東䅅䉁䅑䅁乂䝁䅫䅢獂䡁䅍杙療䡁䅉睢䅁䱁䉁䅁啁䅁䅁兔灂䝁䅷䅢㉂䝁䅫䅢獂䝁䅕䅁䝁允䅁杄䅁䕁䄰睢潂䝁䅅杤求䅁䅁䅶䅁䉁䅷䅁乂䝁䄸䅡桂䡁䅙党杁䙁䅙兙獂䝁䅷党㕂䅁䅁䄯䅁䅁䄴䅁乂䝁䄸杢祂䝁䄸党䅁䩁䈸䅁十䅁䅁兔療䝁䄴䅤求䡁䅉党㕂䅁䅁䅲䅁䉁䅙䅁乂䝁䄸杢あ䝁䅣睢瑂䝁䅕杣㕂䅁䅁睧䅅䅁䄴䅁乂䝁䄸杣湂䝁䅅杢䅁䵁䅳䅁祁䅁䅁兔療䡁䅉睚桂䝁䄴䅉䙂䝁䄴党祂䝁䅣入杁䕁䅍党畂䡁䅑党祂䍁䅁䅔䵂䕁䅍䅁噄䅁䅁杇䅁䕁䄰睢ㅂ䝁䄴䅤杁䕁䅉党あ䝁䅧党獂䅁䅁䅶䅅䍁䅧䅁乂䝁䄸兤畂䡁䅑䅉䥂䝁䄸䅢獂䡁䅫䅉呂䡁䅁杣灂䝁䄴睚穂䅁䅁䅺䅅䉁䅧䅁乂䡁䅕䅢あ䝁䅫兌偂䡁䅣杢求䝁䅑䅁獂䅁䅁杂䅁䕁䄴兑䅁䍁䅣䅁楁䅁䅁杔䉂䕁䅕睕杁䕁䅍睢祂䡁䅁睢祂䝁䅅䅤灂䝁䄸杢䅁䡁䅣䅁䝁䅁䅁杔䙂䅁䅁党䅁䅁䅙䅁佂䕁䅧䅁牄䅁䅁杂䅁䕁䄴杓䅁佁䅣䅁䝁䅁䅁杔乂䅁䅁克䅅䅁䅯䅁佂䙁䅁睑䑂䅁䅁䅈䅅䙁䅑䅁佂䙁䅉睒杁䍁䄰䅉䍂䝁䅫睚杁䕁䅍兙煂䡁䅕杢杁䕁䅕䅢求䝁䅍䅤祂䝁䅫睙獁䍁䅁睑療䡁䅕䅣求䝁䅕䅉兂䡁䅍䅡畁䍁䅷䅉䵂䕁䅅䅁剄允䅁䅊䅁䕁䄴杕䡂䍁䅁兌杁䕁䅍党歂䝁䅅杣杁䕁䅉兙㕂䝁䄸兤䅁乁䉍䅁䍂䅁䅁杔卂䕁䅣䅉䉂䡁䅉䅤潂䡁䅕杣杁䕁䅳兡獂䝁䅷䅉偂䡁䅁党祂䝁䅅䅤灂䝁䄸杢穂䍁䅷䅉䩂䝁䄴睙畁䅁䅁兙䅅䙁䅉䅁佂䙁䅉睒杁䕁䅅督あ䝁䄸杣灂䝁䅅䅉䡂䝁䅅督杁䙁䅑兤祂䝁䅉兡畂䝁䅕䅉偂䡁䅁党祂䝁䅅䅤灂䝁䄸杢穂䍁䅷䅉䩂䝁䄴睙畁䅁䅁杙䅅䙁䅙䅁佂䙁䅉睒杁䕁䅍兙楂䡁䅉兡獂䝁䅷睢杁䙁䅁睢㍂䝁䅕杣杁䕁䄸䅣求䡁䅉兙あ䝁䅫睢畂䡁䅍䅉䩂䝁䄴睙療䡁䅉䅣療䡁䅉兙あ䝁䅕䅚䅁䝁䉙䅁卂䅁䅁杔卂䕁䅣䅉䑂䝁䅕䅚桂䡁䅉䅉䍂䝁䅅入療䡁䅕䅉䕂䝁䅕杤求䝁䅷睢睂䝁䄰党畂䡁䅑䅉䑂䝁䄸兢睂䝁䅅杢㕂䍁䅷䅉䵂䕁䅷睑䅁䡁䉅䅁㡁䅁䅁杔卂䕁䅣䅉䙂䝁䅷䅉呂䝁䅕睚ㅂ䝁䄴䅚療䍁䅁睔睂䝁䅕杣桂䡁䅑兡療䝁䄴督杁䕁䅫杢橂䅁䅁䅢䅅䑁䅁䅁佂䙁䅉睒杁䕁䅕杢求䡁䅉睚㕂䍁䅁䅓療䝁䅷䅚灂䝁䄴睚穂䍁䅁兓畂䝁䅍䅁捂允䅁杉䅁䕁䄴杕䡂䍁䅁兒畂䝁䅕杣湂䡁䅫䅌杁䕁䅫杢橂䍁䄴䅁塂允䅁䅐䅁䕁䄴杕䡂䍁䅁兔療䝁䄴䅤㉂䝁䅫䅢獂䝁䅕䅉偂䡁䅁党祂䝁䅅䅤灂䝁䄸杢穂䍁䅁兓畂䝁䅍杌䅁䝁䉳䅁㙁䅁䅁杔卂䕁䅣䅉佂䝁䄸杣あ䝁䅧党桂䡁䅍䅤杁䕁䅣党畂䝁䅕杣桂䡁䅑兡畂䝁䅣䅉䵂䕁䅷睑䅁䙁䉙䅁佂䅁䅁杔卂䕁䅣䅉偂䡁䅍睤求䝁䅣睢杁䕁䅧兙祂䝁䅉睢祂䍁䅁䅕療䡁䅣党祂䍁䅁睔睂䝁䅕杣桂䡁䅑兡療䝁䄴督杁䕁䅫杢橂䅁䅁条䅅䍁䅷䅁佂䙁䅉睒杁䙁䅁睢㍂䝁䅕杣杁䕁䄰兡歂䡁䅣党穂䡁䅑䅉䵂䙁䅁杌䅁䙁䉫䅁慁䅁䅁杔卂䕁䅣䅉卂䕁䅕兔䉂䍁䅁䅔䵂䕁䅍䅁扂允䅁村䅁䕁䄴杕䡂䍁䅁睕療䡁䅕䅤潂䍁䅁睑求䝁䄴䅤祂䝁䅅䅢杁䕁䅣党畂䝁䅕杣桂䡁䅑兡畂䝁䅣䅉䵂䕁䅷睑䅁䙁䉧䅁䍂䅁䅁杔卂䕁䅣䅉呂䝁䄸兤あ䝁䅧䅉䑂䝁䅕杢あ䡁䅉兙獂䍁䅁睔睂䝁䅕杣桂䡁䅑兡療䝁䄴督杁䕁䅫杢橂䅁䅁䅣䅅䍁䅧䅁佂䙁䅉睒杁䙁䅑党㑂䝁䅅督杁䙁䅁睢㍂䝁䅕杣杁䕁䅷䅔䑂䅁䅁杗䅅䑁䅑䅁佂䙁䅉睒杁䙁䅙兡求䝁䄴杢桂䍁䅁睔睂䝁䅕杣桂䡁䅑兡療䝁䄴督杁䕁䅫杢橂䅁䅁杢䅅䅁䅙䅁佂䙁䅙䅁㕂允䅁权䅁䕁䄴睖兂䙁䅁䅁楂䅁䅁杂䅁䕁䄴兗䅁佁䅙䅁佁䅁䅁杔桂䡁䅍督桂䡁䅕䅁穃䅁䅁杆䅁䕁䄴党㍂䍁䅁睑桂䡁䅍䅤獂䝁䅕䅁ㅃ䅁䅁䅇䅁䕁䄴党㍂䍁䅁兒畂䝁䅣䅢桂䝁䄴䅚䅁佁䅁䅁慁䅁䅁杔求䡁䅣䅉䝂䝁䅷睢祂䝁䅕杢橂䝁䅕䅁呁䅁䅁䅆䅁䕁䄴党㍂䍁䅁䅓桂䡁䅙党畂䅁䅁全䅅䉁䅙䅁佂䝁䅕睤杁䕁䅷睢畂䝁䅑睢畂䅁䅁杩䅅䉁䅑䅁佂䝁䅕睤杁䙁䅉睢桂䝁䅑督䅁䵁䉉䅁十䅁䅁杔求䡁䅣䅉婂䝁䄸杣牂䅁䅁儴䅁䅁䄴䅁佂䝁䅕睤桂䡁䅉睡䅁䅁䄴䅁允䅁䅁杔求䡁䅣杙ㅂ䡁䅉睚䅁䱁䈴䅁佁䅁䅁杔求䡁䅣䅤療䝁䄴䅁坃允䅁䅄䅁䕁䄴兡獂䝁䅕督䅁䵁䉕䅁㉁䅁䅁杔灂䡁䅍督求䡁䅅兤療䡁䅅兤求䍁䅁睑療䝁䅣党畂䍁䅁䅕桂䡁䅉䅤畂䝁䅕杣穂䅁䅁朳䅁䅁䅙䅁佂䝁䄸䅁潁䅁䅁䅅䅁䕁䄴睢祂䝁䅙睢獂䝁䅳䅁㉃䅁䅁䅇䅁䕁䄴睢祂䡁䅑䅡桂䝁䄰䅣あ䝁䄸杢䅁䱁䄴䅁允䅁䅁杔ㅂ䝁䅍䅢求䝁䅅杣䅁䡁䉕䅁佁䅁䅁杔ㅂ䝁䅕睙求䡁䅍䅁癃䅁䅁杍䅁䕁䄸䅉䵂䍁䅁睕杁䕁䅕杢求䡁䅉睚㕂䍁䄰兑湂䝁䄴党㍂䡁䅍䅌杁䕁䅫杢橂䅁䅁杣䅁䅁䅙䅁偂䕁䅧䅁㙂允䅁䅃䅁䕁䄸杔啂䅁䅁杄䅅䅁䅙䅁偂䙁䅉䅁浃䅁䅁䅃䅁䕁䄸兡獂䅁䅁睅䅅䉁䅁䅁偂䝁䄴䅤桂䡁䅉兡療䅁䅁眴䅁䉁䅑䅁偂䡁䅁党祂䝁䅅䅤灂䝁䄴睚䅁䥁䅣䅁㉁䅁䅁睔祂䝁䅫睢畂䍁䅁䅕療䡁䅣党祂䍁䅁䅓療䝁䅷䅚灂䝁䄴睚穂䍁䅷䅉䩂䝁䄴睙畁䅁䅁兘䅅䉁䅉䅁偂䡁䅉杣あ䝁䅅杢畂䝁䅅䅁穃允䅁杄䅁䕁䄸督㍂䝁䅕睚療䅁䅁公䅅䑁䅯䅁偂䡁䅑兙㕂䍁䅁兔求䡁䅍兙杁䕁䅕杢求䡁䅉睚㕂䍁䅁睑求䝁䄴䅤求䡁䅉䅌杁䕁䅷䅔䑂䅁䅁兢䅁䉁䅉䅁偂䡁䅕兙橂䝁䅧兡あ䝁䅅䅁楃允䅁杄䅁䕁䄸䅥畂䝁䅅杣歂䅁䅁睰䅅䅁䅙䅁兂䕁䅅䅁煄䅁䅁杅䅁䙁䅁兑呂䙁䅑睔卂䕁䅫兑䅁䍁䉅䅁䥁䅁䅁䅕䭂䕁䄰䅁晄䅁䅁杅䅁䙁䅁兙穂䝁䅅䅚求䝁䄴兙䅁䉁䅑䅁㉁䅁䅁䅕桂䡁䅍䅤療䡁䅉兡桂䍁䅁䅕療䡁䅣党祂䍁䅁䅕祂䝁䄸条求䝁䅍䅤杁䕁䅷䅔䑂䅁䅁睦䅁䉁䅧䅁兂䝁䅕䅚祂䝁䅫睙牂䡁䅑睢㍂䝁䄴䅁慁䅁䅁䅄䅁䙁䅁党牂䝁䅫杢䅁䵁䈰䅁坁䅁䅁䅕求䝁䄴杢穂䝁䅅兤牂䝁䅕杢䅁䅁䄸䅁坁䅁䅁䅕灂䝁䄴党杁䕁䅉䅢ㅂ䝁䅙杚䅁偁䅍䅁畁䅁䅁䅕灂䝁䄴党杁䕁䅉䅢ㅂ䝁䅙杚杁䕁䅕杢求䡁䅉睚㕂䍁䅷䅉䵂䕁䅷睑䅁乁䅳䅁啁䅁䅁䅕灂䡁䅑䅤穂䝁䅉兤祂䝁䅣䅁啃䅁䅁杆䅁䙁䅁兡あ䡁䅑督楂䡁䅕杣湂䝁䅧䅁㍃允䅁䅈䅁䙁䅁睢灂䝁䄴䅤求䍁䅁睑療䡁䅕䅣求䝁䅕䅁⽂允䅁权䅁䙁䅁睢獂䝁䅳䅁䅄䅁䅁杆䅁䙁䅁睢あ䡁䅑督㉂䝁䅫䅢獂䝁䅕䅁䥁䅁䅁䅉䅁䙁䅁杣灂䝁䄴睙求䍁䅁睒求䝁䄸杣湂䝁䅕睊穂䅁䅁兦䅅䅁䄴䅁剂䡁䅕党求䝁䄴督䅁䵁䅑䅁䵁䅁䅁杕瑁䙁䅁杓乂䅁䅁兙䅁䅁䅧䅁卂䕁䅙睑䅁䉁䈰䅁䭁䅁䅁杕乂䙁䅁兑䅁䝁䅙䅁楁䅁䅁杕桂䝁䄴睙潂䝁䄸䅉䑂䡁䅕睙桂䝁䄰睢畂䝁䅣兙䅁䵁䉍䅁⭁䅁䅁杕桂䡁䅙党畂䍁䅁䅕療䡁䅣党祂䍁䅁睒求䝁䄴党祂䝁䅅䅤灂䝁䄸杢杁䕁䅧睢獂䝁䅑兡畂䝁䅣䅁坂䅁䅁䅍䅁䙁䅉党湂䝁䅫睢畂䝁䅅䅢杁䕁䅣杣求䝁䅕杢潂䝁䄸兤穂䝁䅕䅉䡂䝁䅅督䅁䍁䄸䅁⭁䅁䅁杕求䝁䅷兡桂䝁䄴䅤杁䕁䅕杢求䡁䅉睚㕂䍁䄰睑潂䝁䄸睙あ䝁䅅睤杁䕁䅍睢畁䍁䅷䅉乂䙁䅍䅁奄允䅁材䅁䙁䅉党獂䝁䅫兙畂䡁䅑䅉兂䡁䅣杣杁䙁䅁䅢あ䍁䅁兌杁䙁䅁兑杁䍁䄰䅉潁䑁䅣睍穁䑁䅁李灁䅁䅁儲䅅䉁䅉䅁卂䝁䅫睙潂䝁䄰睢畂䝁䅑䅁㡂允䅁杆䅁䙁䅉睢橂䝁䅳兡畂䝁䅣䅡桂䝁䄰䅁䭄䅁䅁杅䅁䙁䅉睢橂䝁䅳䅢桂䝁䄴䅚䅁䥁䉁䅁坁䅁䅁杕療䝁䄰党療䡁䅙兡獂䝁䅷党䅁乁䈰䅁䅂䅁䅁杕ㅂ䡁䅍督求䝁䅷䅢杁䕁䅍兡あ䡁䅫䅉䙂䝁䄴党祂䝁䅣入杁䕁䅍睢瑂䡁䅁兙畂䡁䅫䅉䵂䕁䅷睑䅁䡁䄰䅁䭁䅁䅁睕䙂䙁䅉睑䅁䉁䈴䅁䥁䅁䅁睕偂䙁䅕䅁歂䅁䅁䅃䅁䙁䅍䅕兂䅁䅁兘䅁䑁䅑䅁呂䙁䅑䅕杁䕁䄴兤橂䝁䅷党桂䡁䅉䅉偂䡁䅁党祂䝁䅅䅤灂䝁䄴睚杁䕁䅍睢畁䅁䅁杣䅅䍁䅉䅁呂䝁䅅睚ㅂ䝁䅅杣療䍁䅁䅕療䡁䅣党祂䍁䅁睑療䅁䅁䅚䅅䉁䄴䅁呂䝁䅅杢杁䕁䅉党祂䝁䄴兙祂䝁䅑兡畂䝁䄸䅁塃允䅁䅆䅁䙁䅍兙畂䍁䅁䅒灂䝁䅕睚療䅁䅁睮䅁䉁䅉䅁呂䝁䅅杢杁䕁䅯睢穂䝁䅕䅁千䅁䅁杇䅁䙁䅍兙畂䍁䅁䅕桂䡁䅑杣灂䝁䅍兡療䅁䅁杨䅅䉁䅉䅁呂䝁䅅杢歂䡁䅣兡橂䝁䅧䅁牃允䅁䅈䅁䙁䅍兙畂䡁䅑兙杁䕁䅉兙祂䝁䅉兙祂䝁䅅䅁摃允䅁䅇䅁䙁䅍兙畂䡁䅑兙杁䕁䅍䅢桂䡁䅉兙䅁䭁䅳䅁坁䅁䅁睕桂䡁䅫杣求䡁䅙兡獂䝁䅷党䅁䵁䉙䅁啁䅁䅁睕潂䝁䅅睤㉂䝁䅫䅢獂䝁䅕䅁ㅃ允䅁杅䅁䙁䅍䅡求䝁䅷睢橂䡁䅑兙䅁䅁䄰䅁佁䅁䅁睕療䝁䅷兙畂䝁䄸䅁畃䅁䅁杅䅁䙁䅍睢瑂䝁䅕杣穂䝁䅕䅤䅁䵁䅉䅁佁䅁䅁睕療䝁䄴睢瑂䝁䅅䅁潃䅁䅁䅐䅁䙁䅍睢ㅂ䡁䅑䅡杁䙁䅁睢灂䝁䄴䅤杁䕁䅕杢求䡁䅉睚㕂䍁䅁睑求䝁䄴䅤求䡁䅉䅉䵂䕁䅷睑䅁乁䄰䅁坁䅁䅁睕睂䡁䅉兡畂䝁䅣䅚桂䝁䅷党䅁䱁䉳䅁捁䅁䅁睕あ䝁䅅䅤求䝁䄴䅉䩂䡁䅍䅢桂䝁䄴䅚䅁䭁䉕䅁捁䅁䅁睕あ䝁䅕兙瑂䍁䅁䅖ㅂ䡁䅉杙灂䝁䄴党䅁䡁䉑䅁奁䅁䅁睕あ䝁䅕杣獂䝁䅫杢湂䡁䅑睢畂䅁䅁睺䅅䑁䅯䅁呂䡁䅑党祂䝁䅷兡畂䝁䅣䅤療䝁䄴䅉兂䝁䄸睤求䡁䅉䅉潁䙁䅑睢杁䕁䅷䅕流䕁䅷䅉灁䅁䅁朱䅅䉁䅯䅁呂䡁䅑党㍂䝁䅅杣あ䡁䅍䅤療䡁䅣杢䅁䱁䉫䅁奁䅁䅁睕あ䝁䄸杢㕂䍁䅁村祂䝁䄸睢牂䅁䅁朹䅁䉁䅁䅁呂䡁䅕杚浂䝁䄸䅢牂䅁䅁䅺䅁䉁䅧䅁呂䡁䅕兡穂䡁䅕杢杁䕁䅍兡あ䡁䅫䅁慃䅁䅁䅅䅁䙁䅍兤畂䡁䅉兡穂䝁䅕䅁啄允䅁䅌䅁䙁䅍兤畂䡁䅉兡穂䝁䅕䅉兂䝁䄸睤求䡁䅉䅉䑂䝁䄸䅌杁䕁䅷䅔䑂䅁䅁兢䅅䅁䄴䅁呂䡁䅕督穂䝁䅕䅥䅁䥁䉧䅁佁䅁䅁睕ㅂ䡁䅑䅤求䡁䅉䅁㍃䅁䅁䅆䅁䙁䅍睤灂䡁䅑睙潂䝁䅫杢湂䅁䅁睉䅁䅁䅧䅁啂䙁䅉兒䅁䝁䅁䅁䝁䅁䅁䅖奂䅁䅁兰䅁䑁䅁䅁啂䝁䅅䅢求䝁䄴䅉䙂䝁䄴党祂䝁䅣入杁䙁䅍兤睂䡁䅁䅢㕂䍁䅁䅔䵂䕁䅍䅁䥂䅁䅁杄䅁䙁䅑兙穂䝁䅷党㕂䅁䅁末䅁䉁䅉䅁啂䝁䅅来求䡁䅣党獂䝁䅷䅁桃允䅁杔䅁䙁䅑党畂䝁䄴党穂䡁䅍党求䍁䅁睒桂䡁䅍䅉兂䝁䅫䅣求䝁䅷兡畂䝁䅕䅉䑂䝁䄸兢睂䝁䅅杢㕂䍁䅷䅉䵂䍁䄴䅔畁䕁䅍杌䅁䑁䅕䅁流䅁䅁䅖求䡁䅍睢祂䝁䄸䅉䑂䝁䄸杣睂䝁䄸杣桂䡁䅑兡療䝁䄴䅁慄允䅁杆䅁䙁䅑党㑂䝁䅅督杁䕁䅍兡あ䡁䅫䅁い䅁䅁材䅁䙁䅑党㑂䝁䅅督杁䕁䅕兙穂䡁䅑党祂䝁䄴䅉啂䡁䅉兙畂䡁䅍兢灂䡁䅍督灂䝁䄸杢獁䍁䅁䅔兂䅁䅁䅏䅁䉁䅑䅁啂䝁䅧睢瑂䡁䅁督療䝁䄴督䅁䱁䉯䅁䵁䅁䅁䅖灂䝁䄸睚桂䅁䅁杧䅅䉁䅁䅁啂䝁䄸杢療䡁䅁兙潂䅁䅁兇䅁䉁䅉䅁啂䡁䅉兤瑂䝁䅉兤獂䝁䅷䅁扃允䅁杅䅁䙁䅕兢桂䡁䅑兡獂䝁䅷兙䅁䵁䅫䅁坁䅁䅁兖畂䝁䅍兙穂䡁䅙兡獂䝁䅷党䅁䱁䉅䅁杁䅁䅁兖睂䡁䅁党祂䍁䅁䅒求䝁䅕杣浂䝁䅫党獂䝁䅑䅁䵁允䅁杂䅁䙁䅙兑䅁佁䅕䅁允䅁䅁杖求䝁䄴䅤ㅂ䡁䅉兙䅁䥁䉣䅁佁䅁䅁杖灂䝁䅕杢畂䝁䅅䅁祃允䅁杅䅁䙁䅙兡畂䝁䅕䅢桂䝁䄴䅚䅁䅁䉯䅁䭁䅁䅁睖䙂䕁䅍睑䅁䉁䉳䅁佁䅁䅁睖䙂䕁䅍睑䑂䕁䄴䅁時䅁䅁杂䅁䙁䅣兓䅁佁䄸䅁佁䅁䅁睖桂䡁䅉杣求䝁䄴䅁歃允䅁杅䅁䙁䅣兙ㅂ䝁䅳党湂䝁䅅杢䅁乁䉷䅁杁䅁䅁睖求䡁䅍䅤杁䕁䅧兙㉂䝁䅕杣穂䡁䅑杣桂䡁䅣䅁潃允䅁䅆䅁䙁䅣党穂䡁䅑杙祂䝁䄸睢牂䅁䅁睃䅅䑁䅯䅁塂䝁䅕督あ䝁䅉杣療䝁䄸睡杁䕁䅕杢求䡁䅉睚㕂䍁䅁睑求䝁䄴䅤求䡁䅉䅌杁䕁䅷䅔䑂䅁䅁儰䅁䉁䅉䅁塂䝁䅕入瑂䝁䄸兤あ䝁䅧䅁㕄䅁䅁杄䅁䙁䅣䅡灂䡁䅑杙㕂䅁䅁术䅁䉁䅯䅁塂䝁䅫䅢牂䝁䅕督瑁䕁䅉兙祂䡁䅉党䅁䉁䅣䅁䭁䅁䅁睖灂䝁䅷䅢䅁䩁䉫䅁慁䅁䅁睖灂䝁䅷䅢灂䝁䅅兢穂䡁䅁睢祂䡁䅑䅁桁䅁䅁杆䅁䙁䅣兡獂䝁䄰兡畂䝁䅣䅤療䝁䄴䅁㍄䅁䅁䅃䅁䙁䅫党穂䅁䅁免䅁䅁䅯䅁婂䝁䄸杣牂䅁䅁充䅁䉁䅙䅁婂䝁䄸杣牂䍁䅁䅓桂䡁䅙党畂䅁䅁䅂䅁䉁䅑䅁婂䡁䅕杙桂䍁䅁睑灂䡁䅑入䅁䭁䅉䅁䭁䅁䅁杗灂䝁䄸杢䅁䅁䉁䅁杁䅁䅁杗灂䝁䄸杢杁䕁䅕杢求䡁䅉睚㕂䍁䅁䅔䵂䕁䅍䅁捄䅁䅁䍦䅍䅁杷允䅁䅁䅑䅁䑁䅁䅁䅁䭁䅁䅁䅁䙁䅁䅁䅁䅁牊䅚权䍁䅁䅁允䅁䅁䅅䅁䭁䵁䈰䅁䵁䅉䅅䅁䙁䅁䅁睁䅁䅁䅁权䅁䅁䅁兂䅁䅁䅁䵁䭃䅑䅯杒䅁䅁䅯兑䅁䅁䅅䅁䉁䅁䅁兂䵄摉䥶啖䡴䅑杷允䅁䅁䅕䅁䑁䅁䅁䅁䭁䅁䅁䅁䙁䅁䅁䅁䅁煘䅎权乂䅁䅁权㡁䅁䅁允䅁䅁䅅䅁佁䉁䅙䅁穁䑁䅉杍穁䍁䄴兎㑁䑁䅁兏㑁䅁䅁䍄䉁䅁䅁兂䅁䅁䅍䅁䅁䅁䅯䅁䅁䅁䅕䅁䅁䅁啃歫䭁䕁䄰䅁䭁䑁䄰䅁䉁䅁䅁允䅁䅁䄴䅆䅁䑁䅙李畁䑁䅁䅍穁䑁䅁睍ㅁ䅁䅁䍄䉁䅁䅁兂䅁䅁䅍䅁䅁䅁䅯䅁䅁䅁䅕䅁䅁䅁元っ䭁䕁䅫䅁䭁䑁䅷䅁䉁䅁䅁允䅁䅁䄴杅䅁䑁䅫杌穁䑁䅑䅏睁䑁䅧䅎䅁䅁杷允䅁䅁䅕䅁䑁䅁䅁䅁䭁䅁䅁䅁䙁䅁䅁䅁䅁䡁䅆权塂䅁䅁权䉂䅁䅁允䅁䅁䅅䅁䑁䕁晕䅁䵁䅉䅅䅁䙁䅁䅁睁䅁䅁䅁权䅁䅁䅁兂䅁䅁䅁䙁樶䅑䅯睖䅁䅁䅯䅒䅁䅁䅅䅁䉁䅁䅁睁扁睊䅁䍄䉁䅁䅁䅂䅁䅁䅍䅁䅁䅁䅯䅁䅁䅁䅕䅁䅁䅁啂歵䭁䉁䉫䅁䉁䅁䅁允䅁䅁䅉睷䵣䅉䅅䅁䙁䅁䅁睁䅁䅁䅁权䅁䅁䅁兂䅁䅁䅁䙁牋䅑䅯睖䅁䅁䅯睑䅁䅁䅅䅁䉁䅁䅁睁剃杌䅁䍄䉁䅁䅁䅂䅁䅁䅍䅁䅁䅁䅯䅁䅁䅁䅕䅁䅁䅁慃歳䭁䍁䅙䅁䉁䅁䅁允䅁䅁䅯睊䅁䅁杷允䅁䅁䅑䅁䑁䅁䅁䅁䭁䅁䅁䅁䙁䅁䅁䅁䅁䡁䅨权慂䅁䅁允䅁䅁䅅䅁䭁䙁䅷䅁䵁䅉䅅䅁䕁䅁䅁睁䅁䅁䅁权䅁䅁䅁兂䅁䅁䅁䉷兘䅑䅯兇䅅䅁䅅䅁䉁䅁䅁杁晄睂杷允䅁䅁䅕䅁䑁䅁䅁䅁䭁䅁䅁䅁䙁䅁䅁䅁䅁䥙䅆权䝂䅁䅁权䉂䅁䅁允䅁䅁䅅䅁䙁䕁浲圶態楰䅴䍄䉁䅁䅁兂䅁䅁䅍䅁䅁䅁䅯䅁䅁䅁䅕䅁䅁䅁瑄䕵䭁䙁䅣䅁䭁䕁䅍䅁䉁䅁䅁允䅁䅁䅯睊䅁䅁杷允䅁䅁䅑䅁䑁䅁䅁䅁䭁䅁䅁䅁䙁䅁䅁䅁䅁煎䅖权慂䅁䅁允䅁䅁䅅䅁䭁䝁䅅䅁䵁䅉䅅䅁䕁䅁䅁睁䅁䅁䅁权䅁䅁䅁兂䅁䅁䅁䱁䩃䅑䅯睯䅁䅁䅅䅁䉁䅁䅁权歃䅁䅁䍄䉁䅁䅁䅂䅁䅁䅍䅁䅁䅁䅯䅁䅁䅁䅕䅁䅁䅁䅄歩䭁䅁䅉䅁䉁䅁䅁允䅁䅁䅯儹䅁䅁杷允䅁䅁䅕䅁䑁䅁䅁䅁䭁䅁䅁䅁䙁䅁䅁䅁䅁䩯䅊权䩂䅁䅁权㥁䅁䅁允䅁䅁䅅䅁佁䉁䅉䅁ぁ䍁䄴䅍ぁ䑁䅅睍㍁䑁䅅䅁䵁䅉䅅䅁䕁䅁䅁睁䅁䅁䅁权䅁䅁䅁兂䅁䅁䅁䝁橂䅑䅯兇䅅䅁䅅䅁䉁䅁䅁杁卄睂杷允䅁䅁䅑䅁䑁䅁䅁䅁䭁䅁䅁䅁䙁䅁䅁䅁䅁煗䅎权䍁䅁䅁允䅁䅁䅅䅁䭁䉁䅍䅁䵁䅉䅅䅁䙁䅁䅁睁䅁䅁䅁权䅁䅁䅁兂䅁䅁䅁佁祂䅑䅯杒䅁䅁䅯兒䅁䅁䅅䅁䉁䅁䅁兂桄ㅤ呏䌫剸䅑杷允䅁䅁䅑䅁䑁䅁䅁䅁䭁䅁䅁䅁䙁䅁䅁䅁䅁䩬䅊权允允䅁允䅁䅁䅅䅁䭁䉁䉉䅁䵁䅉䅅䅁䙁䅁䅁睁䅁䅁䅁权䅁䅁䅁兂䅁䅁䅁䝁㑱䅑䅯兔䅁䅁䅯睐䅁䅁䅅䅁䉁䅁䅁杄啁䅁䅁兎穁䍁䄴䅍ㅁ䑁䅁睎㕁䑁䅫䅁䵁䅉䅅䅁䙁䅁䅁睁䅁䅁䅁权䅁䅁䅁权䵁䅁䅁权塂䅁䅁权䙂䅁䅁允䅁䅁䅅䅁䭁䍁䅣䅁䵁䅉䅅䅁䕁䅁䅁睁䅁䅁䅁权䅁䅁䅁兂䅁䅁䅁䍁ㅓ䅑䅯睚䅁䅁䅅䅁䉁䅁䅁权潂䅁䅁䍄䉁䅁䅁兂䅁䅁䅍䅁䅁䅁䅯䅁䅁䅁䅕䅁䅁䅁䑂び䭁䕁䅣䅁䭁䑁䅳䅁䉁䅁䅁允䅁䅁䄴䅆䅁䑁䅉䅏畁䑁䅫䅏硁䑁䅑兎穁䅁䅁䍄䉁䅁䅁兂䅁䅁䅍䅁䅁䅁䅯䅁䅁䅁䅕䅁䅁䅁杂啧䭁䙁䅣䅁䭁䕁䅑䅁䉁䅁䅁允䅁䅁䅍硴䅯䅁杷允䅁䅁䅑䅁䑁䅁䅁䅁䭁䅁䅁䅁䙁䅁䅁䅁䅁䝯䅨权䱃䅁䅁允䅁䅁䅅䅁䭁䅁䅷䅁䵁䅉䅅䅁䕁䅁䅁睁䅁䅁䅁权䅁䅁䅁兂䅁䅁䅁䥁兂䅑䅯杌䅁䅁䅅䅁䉁䅁䅁权䵁䅁䅁䍄䉁䅁䅁䅂䅁䅁䅍䅁䅁䅁䅯䅁䅁䅁䅕䅁䅁䅁权歫䭁䍁䅉䅁䉁䅁䅁允䅁䅁䅯䅄䅁䅁杷允䅁䅁䅑䅁䑁䅁䅁䅁䭁䅁䅁䅁䙁䅁䅁䅁䅁䤲䅨权䱃䅁䅁允䅁䅁䅅䅁䡁䅁䅁䅁䅃⭃䅖䍄䉁䅁䅁䅂䅁䅁䅍䅁䅁䅁䅯䅁䅁䅁䅕䅁䅁䅁㡂啶䭁䍁䉁䅁䉁䅁䅁允䅁䅁䅯䅄䅁䅁杷允䅁䅁䅕䅁䑁䅁䅁䅁䭁䅁䅁䅁䙁䅁䅁䅁䅁扨䅨权䅂䅁䅁权䙂䅁䅁允䅁䅁䅅䅁䑁䍁㑖䅁䵁䅉䅅䅁䕁䅁䅁睁䅁䅁䅁权䅁䅁䅁兂䅁䅁䅁乁㍩䅑䅯䅉䅅䅁䅅䅁䉁䅁䅁权䵁䅁䅁䍄䉁䅁䅁䅂䅁䅁䅍䅁䅁䅁䅯䅁䅁䅁䅕䅁䅁䅁㥁䕳䭁䍁䅙䅁䉁䅁䅁允䅁䅁䅯免䅁䅁杷允䅁䅁䅑䅁䑁䅁䅁䅁䭁䅁䅁䅁䭁䅁䅷䅁䭁䍁䅙䅁䉁䅁䅁允䅁䅁䅯睊䅁䅁杷允䅁䅁䅑䅁䑁䅁䅁䅁䭁䅁䅁䅁䙁䅁䅁䅁䅁㝆䅰权湃䅁䅁允䅁䅁䅅䅁䭁䭁䅯䅁䵁䅉䅅䅁䙁䅁䅁睁䅁䅁䅁权䅁䅁䅁兂䅁䅁䅁佁㐲䅑䅯䅑䅁䅁䅯睑䅁䅁䅅䅁䉁䅁䅁睁䅂眲䅑䍄䉁䅁䅁兂䅁䅁䅍䅁䅁䅁䅯䅁䅁䅁䅕䅁䅁䅁权歫䭁䕁䄰䅁䭁䑁䄸䅁䉁䅁䅁允䅁䅁䄴䅆䅁䑁䅙䅏畁䑁䅣䅍㑁䑁䅕䅍㕁䅁䅁䍄䉁䅁䅁兂䅁䅁䅍䅁䅁䅁䅯䅁䅁䅁䅕䅁䅁䅁煁歱䭁䕁䅙䅁䭁䕁䅉䅁䉁䅁䅁允䅁䅁䅕獸塑ㅅ䴹歋䵁䅉䅅䅁䕁䅁䅁睁䅁䅁䅁权䅁䅁䅁兂䅁䅁䅁䡁䩄䅑䅯杩䅁䅁䅅䅁䉁䅁䅁杄䵁䅁䅁睍睁䑁䅙杌硁䅁䅁䍄䉁䅁䅁䅂䅁䅁䅍䅁䅁䅁䅯䅁䅁䅁䅕䅁䅁䅁睃啩䭁䝁䄴䅁䉁䅁䅁允䅁䅁䅯䅡䅁䅁杷允䅁䅁䅑䅁䑁䅁䅁䅁䭁䅁䅁䅁䙁䅁䅁䅁䅁牂䅸权䱃䅁䅁允䅁䅁䅅䅁䭁䅁䅷䅁䵁䅉䅅䅁䙁䅁䅁睁䅁䅁䅁权䅁䅁䅁兂䅁䅁䅁䥁桓䅑䅯兓䅁䅁䅯児䅁䅁䅅䅁䉁䅁䅁杄十䅁䅁李畁䑁䅧䅎㑁䑁䅫睍穁䅁䅁䍄䉁䅁䅁䅂䅁䅁䅍䅁䅁䅁䅯䅁䅁䅁䅕䅁䅁䅁敂は䭁䅁䅉䅁䉁䅁䅁允䅁䅁䅯睅䅁䅁杷允䅁䅁䅑䅁䑁䅁䅁䅁䭁䅁䅁䅁䙁䅁䅁䅁䅁煔䅒权流䅁䅁允䅁䅁䅅䅁䭁䍁䅣䅁䵁䅉䅅䅁䕁䅁䅁睁䅁䅁䅁权䅁䅁䅁兂䅁䅁䅁䡁㥹䅑䅯杋䅁䅁䅅䅁䉁䅁䅁权䵁䅁䅁䍄䉁䅁䅁兂䅁䅁䅍䅁䅁䅁䅯䅁䅁䅁䅕䅁䅁䅁睃び䭁䑁䅯䅁䭁䑁䄰䅁䉁䅁䅁允䅁䅁䄴䅅䅁䑁䅍杍㍁䑁䅙兎ㅁ䑁䅁䅁䵁䅉䅅䅁䙁䅁䅁睁䅁䅁䅁权䅁䅁䅁兂䅁䅁䅁䍁睱䅑䅯䅑䅁䅁䅯䅒䅁䅁䅅䅁䉁䅁䅁睁䩂扄䄴䍄䉁䅁䅁兂䅁䅁䅍䅁䅁䅁䅯䅁䅁䅁䅕䅁䅁䅁慂は䭁䕁䄰䅁䭁䑁䄴䅁䉁䅁䅁允䅁䅁䄴䅆䅁䑁䅍䅎畁䑁䅅䅎ぁ䑁䅅兏ぁ䅁䅁䍄䉁䅁䅁兂䅁䅁䅍䅁䅁䅁䅯䅁䅁䅁䅕䅁䅁䅁䙂䕴䭁䙁䅣䅁䭁䕁䅍䅁䉁䅁䅁允䅁䅁䅍礰䅫䅁杷允䅁䅁䅕䅁䑁䅁䅁䅁䭁䅁䅁䅁䙁䅁䅁䅁䅁䱖䅰权塂䅁䅁权䍂䅁䅁允䅁䅁䅅䅁䑁䍁ㄴ䅁䵁䅉䅅䅁䕁䅁䅁睁䅁䅁䅁权䅁䅁䅁兂䅁䅁䅁䅁睱䅑䅯杩䅁䅁䅅䅁䉁䅁䅁权湁䅁䅁䍄䉁䅁䅁兂䅁䅁䅍䅁䅁䅁䅯䅁䅁䅁䅕䅁䅁䅁奃歫䭁䕁䅫䅁䭁䑁䄰䅁䉁䅁䅁允䅁䅁䄴杅䅁䑁䅑杌睁䑁䅑免穁䑁䅣免䅁䅁杷允䅁䅁䅕䅁䑁䅁䅁䅁䭁䅁䅁䅁䙁䅁䅁䅁䅁䩶䅒权䅂䅁䅁权䑂䅁䅁允䅁䅁䅅䅁䑁䍁㥷䅁䵁䅉䅅䅁䕁䅁䅁睁䅁䅁䅁权䅁䅁䅁兂䅁䅁䅁䙁䑃䅑䅯杗䅁䅁䅅䅁䉁䅁䅁权杂䅁䅁䍄䉁䅁䅁兂䅁䅁䅍䅁䅁䅁䅯䅁䅁䅁䅕䅁䅁䅁䙃䕵䭁䕁䄰䅁䭁䑁䅷䅁䉁䅁䅁允䅁䅁䄴䅆䅁䑁䅙䅎畁䑁䅧免ぁ䑁䅙李硁䅁䅁䍄䉁䅁䅁兂䅁䅁䅍䅁䅁䅁䅯䅁䅁䅁䅕䅁䅁䅁噂䕶䭁䕁䅙䅁䭁䕁䅉䅁䉁䅁䅁允䅁䅁䅕倴䈫眯⭦穲䴸䅉䅅䅁䕁䅁䅁睁䅁䅁䅁权䅁䅁䅁兂䅁䅁䅁䭁卩䅑䅯克䅁䅁䅅䅁䉁䅁䅁权潁䅁䅁䍄䉁䅁䅁兂䅁䅁䅍䅁䅁䅁䅯䅁䅁䅁䅕䅁䅁䅁煂䕵䭁䕁䄰䅁䭁䑁䄰䅁䉁䅁䅁允䅁䅁䄴䅆䅁䑁䅑杍畁䑁䅕杍㍁䑁䅉䅏㑁䅁䅁䍄䉁䅁䅁兂䅁䅁䅍䅁䅁䅁䅯䅁䅁䅁䅕䅁䅁䅁兄と䭁䕁䅫䅁䭁䑁䄴䅁䉁䅁䅁允䅁䅁䄴杅䅁䑁䅍杌㉁䑁䅕䅎㑁䑁䅑䅎䅁䅁杷允䅁䅁䅑䅁䑁䅁䅁䅁䭁䅁䅁䅁䙁䅁䅁䅁䅁䝙䅎权奁允䅁允䅁䅁䅅䅁䭁䍁䅣䅁䵁䅉䅅䅁䙁䅁䅁睁䅁䅁䅁权䅁䅁䅁兂䅁䅁䅁佁䩩䅑䅯睒䅁䅁䅯睐䅁䅁䅅䅁䉁䅁䅁杄十䅁䅁䅎畁䑁䅅李㍁䑁䅙免祁䅁䅁䍄䉁䅁䅁䅂䅁䅁䅍䅁䅁䅁䅯䅁䅁䅁䅕䅁䅁䅁㑄啨䭁䍁䅯䅁䉁䅁䅁允䅁䅁䅯睋䅁䅁杷允䅁䅁䅑䅁䑁䅁䅁䅁䭁䅁䅁䅁䙁䅁䅁䅁䅁牅䄹权䍁䅁䅁允䅁䅁䅅䅁䭁偁䅧䅁䵁䅉䅅䅁䕁䅁䅁睁䅁䅁䅁权䅁䅁䅁兂䅁䅁䅁䭧䕦䅑䅯杩䅁䅁䅅䅁䉁䅁䅁权湁䅁䅁䍄䉁䅁䅁兂䅁䅁䅍䅁䅁䅁䅯䅁䅁䅁䅕䅁䅁䅁䅂歖䭁䕁䄸䅁䭁䑁䅳䅁䉁䅁䅁允䅁䅁䅯䅕䅁䅁杷允䅁䅁䅕䅁䑁䅁䅁䅁䭁䅁䅁䅁䙁䅁䅁䅁䅁䩬䅊权乂䅁䅁权㡁䅁䅁允䅁䅁䅅䅁佁䉁䅑䅁ぁ䑁䅑杌㑁䑁䅍睍ぁ䑁䅙李䅁䅁杷允䅁䅁䅕䅁䑁䅁䅁䅁䭁䅁䅁䅁䙁䅁䅁䅁䅁䩑䅎权塂䅁䅁权䕂䅁䅁允䅁䅁䅅䅁䑁䍁祯䅁䵁䅉䅅䅁䙁䅁䅁睁䅁䅁䅁权䅁䅁䅁兂䅁䅁䅁䙁㙓䅑䅯杒䅁䅁䅯兑䅁䅁䅅䅁䉁䅁䅁兂婃剷畓䡦び䅑杷允䅁䅁䅑䅁䑁䅁䅁䅁䭁䅁䅁䅁䙁䅁䅁䅁䅁䥗䅸权流䅁䅁允䅁䅁䅅䅁䭁䍁䅣䅁䵁䅉䅅䅁䙁䅁䅁睁䅁䅁䅁权䅁䅁䅁兂䅁䅁䅁乁㍩䅑䅯兓䅁䅁䅯睏䅁䅁䅅䅁䉁䅁䅁杄十䅁䅁睍畁䑁䅕䅍ぁ䑁䅣䅏ㅁ䅁䅁䍄䉁䅁䅁䅂䅁䅁䅍䅁䅁䅁䅯䅁䅁䅁䅕䅁䅁䅁䅁し䭁䍁䄴䅁䉁䅁䅁允䅁䅁䅯䅄䅁䅁杷允䅁䅁䅑䅁䑁䅁䅁䅁䭁䅁䅁䅁䙁䅁䅁䅁䅄摓䅎权婁允䅁允䅁䅁䅅䅁䭁䍁䅣䅁䵁䅉䅅䅁䕁䅁䅁睁䅁䅁䅁权䅁䅁䅁兂䅁䅁䅁䭁睂䅑䅯䅌䅁䅁䅅䅁䉁䅁䅁权䵁䅁䅁䍄䉁䅁䅁䅂䅁䅁䅍䅁䅁䅁䅯䅁䅁䅁䅕䅁䅁䥁湃䕸䭁䙁䅯䅁䉁䅁䅁允䅁䅁䅯䅙䅁䅁杷允䅁䅁䅑䅁䑁䅁䅁䅁䭁䅁䅁䅁䙁䅁䅁䅁䅁䱦䄱权䭃䅁䅁允䅁䅁䅅䅁佁䅁䅧䅁硁䑁䅧李䅁䅁杷允䅁䅁䅑䅁䑁䅁䅁䅁䭁䅁䅁䅁䙁䅁䅁䅁䅁䙑䅚权湂䅁䅁允䅁䅁䅅䅁䭁䝁䅳䅁䵁䅉䅅䅁䕁䅁䅁睁䅁䅁䅁权䅁䅁䅁兂䅁䅁䅁䭁奓䅑䅯杇䅅䅁䅅䅁䉁䅁䅁权摁允䅁䍄䉁䅁䅁䅂䅁䅁䅍䅁䅁䅁䅯䅁䅁䅁䅕䅁䅁䅁杂䕯䭁䉁䉁䅁䉁䅁䅁允䅁䅁䅯充䅅䅁杷允䅁䅁䅕䅁䑁䅁䅁䅁䭁䅁䅁䅁䙁䅁䅁䅁䅁煋䅰权䅂䅁䅁权䍂䅁䅁允䅁䅁䅅䅁䑁偁扁杁䵁䅉䅅䅁䕁䅁䅁睁䅁䅁䅁权䅁䅁䅁兂䅁䅁䅁䍁䅩䅑䅯杋䅁䅁䅅䅁䉁䅁䅁权牁䅁䅁䍄䉁䅁䅁䅂䅁䅁䅍䅁䅁䅁䅯䅁䅁䅁䅕䅁䅁䅁啂歵䭁䉁䉑䅁䉁䅁䅁允䅁䅁䅯兆䅅䅁杷允䅁䅁䅕䅁䑁䅁䅁䅁䭁䅁䅁䅁䙁䅁䅁䅁䅁䥳䅬权乂䅁䅁权㡁䅁䅁允䅁䅁䅅䅁佁䉁䅑䅁ぁ䑁䅧杌穁䑁䅕杍睁䑁䅫杍䅁䅁杷允䅁䅁䅕䅁䑁䅁䅁䅁䭁䅁䅁䅁䙁䅁䅁䅁䅁䩮䅊权䅂䅁䅁权䕂䅁䅁允䅁䅁䅅䅁䑁䕁偎䅁䵁䅉䅅䅁䕁䅁䅁睁䅁䅁䅁权䅁䅁䅁兂䅁䅁䅁䅁扂䅑䅯䅅䅅䅁䅅䅁䉁䅁䅁权十允䅁䍄䉁䅁䅁䅂䅁䅁䅍䅁䅁䅁䅯䅁䅁䅁䅕䅁䅁䅁獃䕲䭁䍁䄴䅁䉁䅁䅁允䅁䅁䅯䅄䅁䅁杷允䅁䅁䅕䅁䑁䅁䅁䅁䭁䅁䅁䅁䙁䅁䅁䅁䅁䙁䄵权䅂䅁䅁权䑂䅁䅁允䅁䅁䅅䅁䑁偁永睔䵁䅉䅅䅁䕁䅁䅁睁䅁䅁䅁权䅁䅁䅁兂䅁䅁䅁䍁㉂䅑䅯杌䅁䅁䅅䅁䉁䅁䅁权䵁䅁䅁䍄䉁䅁䅁䅂䅁䅁䅍䅁䅁䅁䅯䅁䅁䅁䅕䅁䅁䅁䅃䕕䭁䍁䅫䅁䉁䅁䅁允䅁䅁䅯睊䅁䅁杷允䅁䅁䅕䅁䑁䅁䅁䅁䭁䅁䅁䅁䙁䅁䅁䅁䅁䙧䅆权䩂䅁䅁权㡁䅁䅁允䅁䅁䅅䅁佁䉁䅑䅁祁䑁䅁杌㍁䑁䅧䅍睁䑁䅍䅎䅁䅁杷允䅁䅁䅕䅁䑁䅁䅁䅁䭁䅁䅁䅁䙁䅁䅁䅁䅁䩥䅴权塂䅁䅁权䉂䅁䅁允䅁䅁䅅䅁䑁䙁楷䅁䵁䅉䅅䅁䕁䅁䅁睁䅁䅁䅁权䅁䅁䅁兂䅁䅁䅁䅁㡇䅑䅯䅩䅁䅁䅅䅁䉁䅁䅁权湁䅁䅁䍄䉁䅁䅁兂䅁䅁䅍䅁䅁䅁䅯䅁䅁䅁䅕䅁䅁䅁噂䕶䭁䕁䅁䅁䭁䕁䅑䅁䉁䅁䅁允䅁䅁䅍䅕䅁䅁杷允䅁䅁䅑䅁䑁䅁䅁䅁䭁䅁䅁䅁䙁䅁䅁䅁䅁扖䅸权流䅁䅁允䅁䅁䅅䅁䭁䍁䅣䅁䵁䅉䅅䅁䙁䅁䅁睁䅁䅁䅁权䅁䅁䅁兂䅁䅁䅁䉁歹䅑䅯睖䅁䅁䅯兒䅁䅁䅅䅁䉁䅁䅁睁䕁免䅁䍄䉁䅁䅁䅂䅁䅁䅍䅁䅁䅁䅯䅁䅁䅁䅕䅁䅁䅁㑂ね䭁䍁䅫䅁䉁䅁䅁允䅁䅁䅯䅋䅁䅁杷允䅁䅁䅑䅁䑁䅁䅁䅁䭁䅁䅁䅁䙁䅁䅁䅁䅁䵣䅬权慂䅁䅁允䅁䅁䅅䅁䭁䙁䅳䅁䵁䅉䅅䅁䕁䅁䅁睁䅁䅁䅁权䅁䅁䅁兂䅁䅁䅁䍁睱䅑䅯杉䅁䅁䅅䅁䉁䅁䅁权䵁䅁䅁䍄䉁䅁䅁兂䅁䅁䅍䅁䅁䅁䅯䅁䅁䅁䅕䅁䅁䅁㡂啶䭁䕁䅫䅁䭁䑁䄸䅁䉁䅁䅁允䅁䅁䄴杅䅁䑁䅫杌ㅁ䑁䅍杍㕁䑁䅫兎䅁䅁杷允䅁䅁䅑䅁䑁䅁䅁䅁䭁䅁䅁䅁䙁䅁䅁䅁䅁䝙䅎权流䅁䅁允䅁䅁䅅䅁䭁䍁䅣䅁䵁䅉䅅䅁䕁䅁䅁睁䅁䅁䅁权䅁䅁䅁兂䅁䅁䅁䭁摃䅑䅯䅌䅁䅁䅅䅁䉁䅁䅁权䵁䅁䅁䍄䉁䅁䅁䅂䅁䅁䅍䅁䅁䅁䅯䅁䅁䅁䅕䅁䅁䅁煁歱䭁䑁䅉䅁䉁䅁䅁允䅁䅁䅯䅋䅁䅁杷允䅁䅁䅑䅁䑁䅁䅁䅁䭁䅁䅁䅁䙁䅁䅁䅁䅁煱䅤权湃䅁䅁允䅁䅁䅅䅁䭁䩁䉣䅁䵁䅉䅅䅁䕁䅁䅁睁䅁䅁䅁权䅁䅁䅁兂䅁䅁䅁䕁穏䅑䅯睚䅁䅁䅅䅁䉁䅁䅁权扂允䅁䍄䉁䅁䅁兂䅁䅁䅍䅁䅁䅁䅯䅁䅁䅁䅕䅁䅁䅁䅂っ䭁䕁䄰䅁䭁䑁䄴䅁䉁䅁䅁允䅁䅁䄴䅆䅁䑁䅍睍畁䑁䅁睍㑁䑁䅕兎祁䅁䅁䍄䉁䅁䅁兂䅁䅁䅍䅁䅁䅁䅯䅁䅁䅁䅕䅁䅁䅁煂䕵䭁䕁䅣䅁䭁䑁䄴䅁䉁䅁䅁允䅁䅁䄴䅅䅁䑁䅕杌硁䑁䅫兎祁䑁䅙䅁䵁䅉䅅䅁䕁䅁䅁睁䅁䅁䅁权䅁䅁䅁兂䅁䅁䅁䙁橱䅑䅯杉䅁䅁䅅䅁䉁䅁䅁权䵁䅁䅁䍄䉁䅁䅁兂䅁䅁䅍䅁䅁䅁䅯䅁䅁䅁䅕䅁䅁䅁元䕥䭁䑁䅯䅁䭁䑁䄸䅁䉁䅁䅁允䅁䅁䄴䅆䅁䑁䅑免㉁䑁䅁杌㕁䑁䅫兏㕁䅁䅁䍄䉁䅁䅁兂䅁䅁䅍䅁䅁䅁䅯䅁䅁䅁䅕䅁䅁䅁杄正䭁䙁䅣䅁䭁䕁䅍䅁䉁䅁䅁允䅁䅁䅍剉䅷䅁杷允䅁䅁䅕䅁䑁䅁䅁䅁䭁䅁䅁䅁䙁䅁䅁䅁䅁批䅒权䩂䅁䅁权⽁䅁䅁允䅁䅁䅅䅁佁䉁䅉䅁㍁䍁䄴杍祁䑁䅁䅍硁䑁䅑䅁䵁䅉䅅䅁䕁䅁䅁睁䅁䅁䅁权䅁䅁䅁兂䅁䅁䅁䍁睵䅑䅯杉䅁䅁䅅䅁䉁䅁䅁权䵁䅁䅁䍄䉁䅁䅁䅂䅁䅁䅍䅁䅁䅁䅯䅁䅁䅁䅕䅁䅁䅁杄正䭁䝁䄴䅁䉁䅁䅁允䅁䅁䅯兢䅁䅁杷允䅁䅁䅑䅁䑁䅁䅁䅁䭁䅁䅁䅁䙁䅁䅁䅁䅁扇䅎权煁䅁䅁允䅁䅁䅅䅁䭁䍁䅳䅁䵁䅉䅅䅁䕁䅁䅁睁䅁䅁䅁权䅁䅁䅁兂䅁䅁䅁䙁橱䅑䅯杊䅁䅁䅅䅁䉁䅁䅁权湁䅁䅁䍄䉁䅁䅁兂䅁䅁䅍䅁䅁䅁䅯䅁䅁䅁䅕䅁䅁䅁䅃啕䭁䕁䄰䅁䭁䑁䄸䅁䉁䅁䅁允䅁䅁䄴杆䅁䑁䅍免穁䍁䄴李穁䑁䅣睍祁䑁䅧䅁䵁䅉䅅䅁䙁䅁䅁睁䅁䅁䅁权䅁䅁䅁兂䅁䅁䅁偁婃䅑䅯兔䅁䅁䅯睏䅁䅁䅅䅁䉁䅁䅁杄坁䅁䅁免ㅁ䑁䅑杌㍁䑁䅁杍㑁䑁䅁杍䅁䅁杷允䅁䅁䅑䅁䑁䅁䅁䅁䭁䅁䅁䅁䙁䅁䅁䅁䅁䭨䅆权慁允䅁允䅁䅁䅅䅁䭁䉁䈰䅁䵁䅉䅅䅁䙁䅁䅁睁䅁䅁䅁权䅁䅁䅁权䵁䅁䅁权䩂䅁䅁权㥁䅁䅁允䅁䅁䅅䅁䭁䍁䅣䅁䵁䅉䅅䅁䙁䅁䅁睁䅁䅁䅁权䅁䅁䅁兂䅁䅁䅁䕁獡䅑䅯䅑䅁䅁䅯兑䅁䅁䅅䅁䉁䅁䅁睁㉂吱䅯䍄䉁䅁䅁䅂䅁䅁䅍䅁䅁䅁䅯䅁䅁䅁䅕䅁䅁䅁卂ぱ䭁䥁䅯䅁䉁䅁䅁允䅁䅁䅯睊䅁䅁杷允䅁䅁䅕䅁䑁䅁䅁䅁䭁䅁䅁䅁䙁䅁䅁䅁䅁䤰䅤权䝂䅁䅁权䑂䅁䅁允䅁䅁䅅䅁䙁䩁啐煯杦眸䅎䍄䉁䅁䅁兂䅁䅁䅍䅁䅁䅁䅯䅁䅁䅁䅕䅁䅁䅁瑄䕵䭁䕁䄰䅁䭁䑁䅳䅁䉁䅁䅁允䅁䅁䄴䅆䅁䑁䅑䅏畁䑁䅁免ぁ䑁䅉䅏㕁䅁䅁䍄䉁䅁䅁兂䅁䅁䅍䅁䅁䅁䅯䅁䅁䅁䅕䅁䅁䅁权䕣䭁䕁䅙䅁䭁䕁䅕䅁䉁䅁䅁允䅁䅁䅕䭉求栶㌲歓䵁䅉䅅䅁䕁䅁䅁睁䅁䅁䅁权䅁䅁䅁兂䅁䅁䅁䥁祵䅑䅯睰䅁䅁䅅䅁䉁䅁䅁权㝃䅁䅁䍄䉁䅁䅁䅂䅁䅁䅍䅁䅁䅁䅯䅁䅁䅁䅕䅁䅁䅁㡃䕬䭁䥁䅯䅁䉁䅁䅁允䅁䅁䄴权䅁䑁䅍免畁䑁䅑䅁䵁䅉䅅䅁䕁䅁䅁睁䅁䅁䅁权䅁䅁䅁兂䅁䅁䅁䙁樶䅑䅯杉䅁䅁䅅䅁䉁䅁䅁权䵁䅁䅁䍄䉁䅁䅁兂䅁䅁䅍䅁䅁䅁䅯䅁䅁䅁䅕䅁䅁䅁䅂ぢ䭁䕁䅣䅁䭁䑁䄴䅁䉁䅁䅁允䅁䅁䄴杅䅁䑁䅁杌㑁䑁䅧䅍睁䑁䅣兏䅁䅁杷允䅁䅁䅕䅁䑁䅁䅁䅁䭁䅁䅁䅁䙁䅁䅁䅁䅁䥙䅆权塂䅁䅁权䉂䅁䅁允䅁䅁䅅䅁䑁䝁摷䅁䵁䅉䅅䅁䙁䅁䅁睁䅁䅁䅁权䅁䅁䅁兂䅁䅁䅁䱁啹䅑䅯睒䅁䅁䅯睐䅁䅁䅅䅁䉁䅁䅁杄十䅁䅁兎畁䑁䅣睍㍁䑁䅑睎穁䅁䅁䍄䉁䅁䅁䅂䅁䅁䅍䅁䅁䅁䅯䅁䅁䅁䅕䅁䅁䅁桃啷䭁䥁䅷䅁䉁䅁䅁允䅁䅁䅯眳䅁䅁杷允䅁䅁䅑䅁䑁䅁䅁䅁䭁䅁䅁䅁䙁䅁䅁䅁䅁䵣䅬权灁䅁䅁允䅁䅁䅅䅁䭁䍁䅧䅁䵁䅉䅅䅁䕁䅁䅁睁䅁䅁䅁权䅁䅁䅁兂䅁䅁䅁䉷兘䅑䅯杁䅁䅁䅅䅁䉁䅁䅁权䍁允䅁䍄䉁䅁䅁兂䅁䅁䅍䅁䅁䅁䅯䅁䅁䅁䅕䅁䅁䅁煁䕳䭁䕁䄰䅁䭁䑁䄸䅁䉁䅁䅁允䅁䅁䄴䅆䅁䑁䅍睎畁䑁䅅李ㅁ䑁䅕䅏硁䅁䅁䍄䉁䅁䅁䅂䅁䅁䅍䅁䅁䅁䅯䅁䅁䅁䅕䅁䅁䅁獁歵䭁䍁䅙䅁䉁䅁䅁允䅁䅁䅯睊䅁䅁杷允䅁䅁䅑䅁䑁䅁䅁䅁䭁䅁䅁䅁䙁䅁䅁䅁䅁䝑䄹权䵃䅁䅁允䅁䅁䅅䅁䭁䥁䄴䅁䵁䅉䅅䅁䙁䅁䅁睁䅁䅁䅁权䅁䅁䅁兂䅁䅁䅁䭁湱䅑䅯䅑䅁䅁䅯睑䅁䅁䅅䅁䉁䅁䅁睁剃材䅍䍄䉁䅁䅁䅂䅁䅁䅍䅁䅁䅁䅯䅁䅁䅁䅕䅁䅁䅁䍄啵䭁䍁䅙䅁䉁䅁䅁允䅁䅁䅯䅋䅁䅁杷允䅁䅁䅕䅁䑁䅁䅁䅁䭁䅁䅁䅁䙁䅁䅁䅁䅁䬰䅂权䝂䅁䅁权䍂䅁䅁允䅁䅁䅅䅁䙁䕁吵䙖坫癙⼰䍄䉁䅁䅁兂䅁䅁䅍䅁䅁䅁䅯䅁䅁䅁䅕䅁䅁䅁杄止䭁䑁䅯䅁䭁䑁䅳䅁䉁䅁䅁允䅁䅁䄴杅䅁䑁䅅兏睁䑁䅕免ぁ䑁䅣䅍䅁䅁杷允䅁䅁䅕䅁䑁䅁䅁䅁䭁䅁䅁䅁䙁䅁䅁䅁䅄摓䅎权䅂䅁䅁权䑂䅁䅁允䅁䅁䅅䅁䭁䍁䅣䅁䵁䅉䅅䅁䕁䅁䅁睁䅁䅁䅁权䅁䅁䅁兂䅁䅁䅁䉁歹䅑䅯杢䅁䅁䅅䅁䉁䅁䅁权佄䅁䅁䍄䉁䅁䅁兂䅁䅁䅍䅁䅁䅁䅯䅁䅁䅁䅕䅁䅁䅁奃歫䭁䕁䄸䅁䭁䑁䅳䅁䉁䅁䅁允䅁䅁䅯䅄䅁䅁杷允䅁䅁䅑䅁䑁䅁䅁䅁䭁䅁䅁䅁䙁䅁䅁䅁䅁䭲䅸权湂䅁䅁允䅁䅁䅅䅁䭁䝁䅷䅁䵁䅉䅅䅁䙁䅁䅁睁䅁䅁䅁权䅁䅁䅁兂䅁䅁䅁䅁硂䅑䅯睖䅁䅁䅯睑䅁䅁䅅䅁䉁䅁䅁睁㡁睈䅁䍄䉁䅁䅁䅂䅁䅁䅍䅁䅁䅁䅯䅁䅁䅁䅕䅁䅁䅁奃歫䭁䝁䄴䅁䉁䅁䅁允䅁䅁䅯睥䅁䅁杷允䅁䅁䅕䅁䑁䅁䅁䅁䭁䅁䅁䅁䙁䅁䅁䅁䅁扖䅸权䡂䅁䅁权⭁䅁䅁允䅁䅁䅅䅁佁䉁䅙䅁祁䑁䅙睍畁䑁䅑兎㍁䑁䅑䅍祁䅁䅁䍄䉁䅁䅁䅂䅁䅁䅍䅁䅁䅁䅯䅁䅁䅁䅕䅁䅁䅁㡂啶䭁䭁䅍䅁䉁䅁䅁允䅁䅁䅯兰䅁䅁杷允䅁䅁䅑䅁䑁䅁䅁䅁䭁䅁䅁䅁䙁䅁䅁䅁䅁䩆䄹权祁䅁䅁允䅁䅁䅅䅁䭁䍁䅧䅁䵁䅉䅅䅁䙁䅁䅁睁䅁䅁䅁权䅁䅁䅁兂䅁䅁䅁䍁ㅓ䅑䅯兓䅁䅁䅯睐䅁䅁䅅䅁䉁䅁䅁杄十䅁䅁兏畁䑁䅅兎祁䑁䅑杍硁䅁䅁䍄䉁䅁䅁䅂䅁䅁䅍䅁䅁䅁䅯䅁䅁䅁䅕䅁䅁䅁奃歫䭁䅁䅉䅁䉁䅁䅁允䅁䅁䅯杭䅁䅁杷允䅁䅁䅕䅁䑁䅁䅁䅁䭁䅁䅁䅁䙁䅁䅁䅁䅁䵣䅬权偂䅁䅁权㝁䅁䅁允䅁䅁䅅䅁䭁䅁䅷䅁䵁䅉䅅䅁䕁䅁䅁睁䅁䅁䅁权䅁䅁䅁兂䅁䅁䅁䕁獡䅑䅯睰䅁䅁䅅䅁䉁䅁䅁权ㅃ䅁䅁䍄䉁䅁䅁䅂䅁䅁䅍䅁䅁䅁䅯䅁䅁䅁䅕䅁䅁䅁十ぶ䭁䥁䅳䅁䉁䅁䅁允䅁䅁䅣䅁䅁䝁㑄欵䵁䅉䅅䅁䕁䅁䅁睁䅁䅁䅁权䅁䅁䅁兂䅁䅁䅁䍁㉂䅑䅯睚䅁䅁䅅䅁䉁䅁䅁权潂䅁䅁䍄䉁䅁䅁䅂䅁䅁䅍䅁䅁䅁䅯䅁䅁䅁䅕䅁䅁䅁睃啩䭁䍁䄴䅁䉁䅁䅁允䅁䅁䅯䅄䅁䅁杷允䅁䅁䅑䅁䑁䅁䅁䅁䭁䅁䅁䅁䙁䅁䅁䅁䅁䩶䅒权湃䅁䅁允䅁䅁䅅䅁䭁䭁䅳䅁䵁䅉䅅䅁䕁䅁䅁睁䅁䅁䅁权䅁䅁䅁兂䅁䅁䅁䕁し䅑䅯䅌䅁䅁䅅䅁䉁䅁䅁权瑁䅁䅁䍄䉁䅁䅁䅂䅁䅁䅍䅁䅁䅁䅯䅁䅁䅁䅕䅁䅁䅁捃歫䭁䥁䅳䅁䉁䅁䅁允䅁䅁䅯䅄䅁䅁杷允䅁䅁䅕䅁䑁䅁䅁䅁䭁䅁䅁䅁䙁䅁䅁䅁䅁䨸䅬权塂䅁䅁权䉂䅁䅁允䅁䅁䅅䅁䭁䍁䅣䅁䵁䅉䅅䅁䕁䅁䅁睁䅁䅁䅁权䅁䅁䅁兂䅁䅁䅁偁㑂䅑䅯杗䅁䅁䅅䅁䉁䅁䅁权扂䅁䅁䍄䉁䅁䅁兂䅁䅁䅍䅁䅁䅁䅯䅁䅁䅁䅕䅁䅁䅁㍃䕴䭁䕁䅙䅁䭁䕁䅑䅁䉁䅁䅁允䅁䅁䅕ち剩䥁䩨啅䵁䅉䅅䅁䙁䅁䅁睁䅁䅁䅁权䅁䅁䅁兂䅁䅁䅁䕁穂䅑䅯䅑䅁䅁䅯䅒䅁䅁䅅䅁䉁䅁䅁睁㡁䑨䅉䍄䉁䅁䅁䅂䅁䅁䅍䅁䅁䅁䅯䅁䅁䅁䅕䅁䅁䅁䅂歖䭁䅁䅉䅁䉁䅁䅁允䅁䅁䅯䅆䅁䅁杷允䅁䅁䅑䅁䑁䅁䅁䅁䭁䅁䅁䅁䙁䅁䅁䅁䅁㝋䅂权䥃䅁䅁允䅁䅁䅅䅁䭁䍁䅣䅁䵁䅉䅅䅁䕁䅁䅁睁䅁䅁䅁权䅁䅁䅁兂䅁䅁䅁䅁㡥䅑䅯杇䅅䅁䅅䅁䉁䅁䅁权摁允䅁䍄䉁䅁䅁兂䅁䅁䅍䅁䅁䅁䅯䅁䅁䅁䅕䅁䅁䅁㥁䕳䭁䕁䅁䅁䭁䕁䅅䅁䉁䅁䅁允䅁䅁䅯睊䅁䅁杷允䅁䅁䅕䅁䑁䅁䅁䅁䭁䅁䅁䅁䙁䅁䅁䅁䅁䠴䅊权䅂䅁䅁权䕂䅁䅁允䅁䅁䅅䅁䑁䵁⭤䅏䵁䅉䅅䅁䙁䅁䅁睁䅁䅁䅁权䅁䅁䅁兂䅁䅁䅁乁䡃䅑䅯睖䅁䅁䅯睑䅁䅁䅅䅁䉁䅁䅁睁捃兌䅁䍄䉁䅁䅁䅂䅁䅁䅍䅁䅁䅁䅯䅁䅁䅁䅕䅁䅁䅁兄と䭁䉁䉯䅁䉁䅁䅁允䅁䅁䅯睇䅅䅁杷允䅁䅁䅕䅁䑁䅁䅁䅁䭁䅁䅁䅁䙁䅁䅁䅁䅁扒䅒权乂䅁䅁权⽁䅁䅁允䅁䅁䅅䅁佁䉁䅙䅁ぁ䑁䅙免畁䑁䅉䅎㑁䑁䅫李㍁䅁䅁䍄䉁䅁䅁兂䅁䅁䅍䅁䅁䅁䅯䅁䅁䅁䅕䅁䅁䅁杂啧䭁䕁䄸䅁䭁䑁䅳䅁䉁䅁䅁允䅁䅁䅯䅕䅁䅁杷允䅁䅁䅑䅁䑁䅁䅁䅁䭁䅁䅁䅁䙁䅁䅁䅁䅁䩰䅊权杁允䅁允䅁䅁䅅䅁䭁䅁䅷䅁䵁䅉䅅䅁䙁䅁䅁睁䅁䅁䅁权䅁䅁䅁兂䅁䅁䅁䭁獹䅑䅯杒䅁䅁䅯睑䅁䅁䅅䅁䉁䅁䅁兂㕄汋䌫歩䈹䅑杷允䅁䅁䅕䅁䑁䅁䅁䅁䭁䅁䅁䅁䭁䅁䅷䅁䭁䕁䅙䅁䭁䕁䅉䅁䉁䅁䅁允䅁䅁䅯睊䅁䅁杷允䅁䅁䅑䅁䑁䅁䅁䅁䭁䅁䅁䅁䙁䅁䅁䅁䅁䡉䅚权流䅁䅁允䅁䅁䅅䅁䭁䍁䅧䅁䵁䅉䅅䅁䙁䅁䅁睁䅁䅁䅁权䅁䅁䅁兂䅁䅁䅁䩁卓䅑䅯睖䅁䅁䅯兑䅁䅁䅅䅁䉁䅁䅁权湁䅁䅁䍄䉁䅁䅁兂䅁䅁䅍䅁䅁䅁䅯䅁䅁䅁䅕䅁䅁䅁牁䕳䭁䕁䅙䅁䭁䕁䅉䅁䉁䅁䅁允䅁䅁䅕硴慦浘㝨味䴸䅉䅅䅁䕁䅁䅁睁䅁䅁䅁权䅁䅁䅁兂䅁䅁䅁䍁㉂䅑䅯杉䅁䅁䅅䅁䉁䅁䅁权橁䅁䅁䍄䉁䅁䅁兂䅁䅁䅍䅁䅁䅁䅯䅁䅁䅁䅕䅁䅁䅁煁歱䭁䕁䅫䅁䭁䑁䄰䅁䉁䅁䅁允䅁䅁䄴䅆䅁䑁䅉兎畁䑁䅅兏祁䑁䅫免㕁䅁䅁䍄䉁䅁䅁兂䅁䅁䅍䅁䅁䅁䅯䅁䅁䅁䅕䅁䅁䅁㥁䕳䭁䕁䅁䅁䭁䕁䅉䅁䉁䅁䅁允䅁䅁䅍扄䜰䅁杷允䅁䅁䅑䅁䑁䅁䅁䅁䭁䅁䅁䅁䙁䅁䅁䅁䅁䥋䅂权楁䅁䅁允䅁䅁䅅䅁䭁䍁䅍䅁䵁䅉䅅䅁䕁䅁䅁睁䅁䅁䅁权䅁䅁䅁兂䅁䅁䅁䍁ㅓ䅑䅯克䅁䅁䅅䅁䉁䅁䅁权潁䅁䅁䍄䉁䅁䅁䅂䅁䅁䅍䅁䅁䅁䅯䅁䅁䅁䅕䅁䅁䅁兄䕯䭁䍁䅉䅁䉁䅁䅁允䅁䅁䅯睉䅁䅁杷允䅁䅁䅑䅁䑁䅁䅁䅁䭁䅁䅁䅁䙁䅁䅁䅁䅁牧䅴权杁允䅁允䅁䅁䅅䅁䭁䅁䅷䅁䵁䅉䅅䅁䕁䅁䅁睁䅁䅁䅁权䅁䅁䅁兂䅁䅁䅁䡁䩄䅑䅯睩䅁䅁䅅䅁䉁䅁䅁睂䅁䅁䅁䅙浶䅑杷允䅁䅁䅕䅁䑁䅁䅁䅁䭁䅁䅁䅁䙁䅁䅁䅁䅁䭎䄵权塂䅁䅁权䉂䅁䅁允䅁䅁䅅䅁䑁䕁樵䅁䵁䅉䅅䅁䕁䅁䅁睁䅁䅁䅁权䅁䅁䅁兂䅁䅁䅁䉷兘䅑䅯䅪䅁䅁䅅䅁䉁䅁䅁权晄䅁䅁䍄䉁䅁䅁兂䅁䅁䅍䅁䅁䅁䅯䅁䅁䅁䅕䅁䅁䅁㉂啰䭁䕁䅁䅁䭁䕁䅉䅁䉁䅁䅁允䅁䅁䅍何䡳䅁杷允䅁䅁䅕䅁䑁䅁䅁䅁䭁䅁䅁䅁䙁䅁䅁䅁䅁牋䅂权塂䅁䅁权䉂䅁䅁允䅁䅁䅅䅁䑁䵁湫䅁䵁䅉䅅䅁䙁䅁䅁睁䅁䅁䅁权䅁䅁䅁兂䅁䅁䅁乁啹䅑䅯杒䅁䅁䅯村䅁䅁䅅䅁䉁䅁䅁兂癁䱃杳丷印䅑杷允䅁䅁䅕䅁䑁䅁䅁䅁䭁䅁䅁䅁䙁䅁䅁䅁䅁煋䅰权䝂䅁䅁权䉂䅁䅁允䅁䅁䅅䅁䭁䍁䅣䅁䵁䅉䅅䅁䙁䅁䅁睁䅁䅁䅁权䅁䅁䅁兂䅁䅁䅁䍁煱䅑䅯兔䅁䅁䅯材䅁䅁䅅䅁䉁䅁䅁杄啁䅁䅁李㍁䍁䄴兎㕁䑁䅁䅍㕁䑁䅍䅁䵁䅉䅅䅁䙁䅁䅁睁䅁䅁䅁权䅁䅁䅁兂䅁䅁䅁䅁扂䅑䅯睖䅁䅁䅯村䅁䅁䅅䅁䉁䅁䅁睁䥄兊䅁䍄䉁䅁䅁兂䅁䅁䅍䅁䅁䅁䅯䅁䅁䅁䅕䅁䅁䅁兄と䭁䕁䅫䅁䭁䑁䄸䅁䉁䅁䅁允䅁䅁䄴杅䅁䑁䅍杌㍁䑁䅣睍祁䑁䅫杍䅁䅁杷允䅁䅁䅕䅁䑁䅁䅁䅁䭁䅁䅁䅁䙁䅁䅁䅁䅁䩯䄱权䝂䅁䅁权䙂䅁䅁允䅁䅁䅅䅁䙁佁佉畡湳橑䄵䍄䉁䅁䅁䅂䅁䅁䅍䅁䅁䅁䅯䅁䅁䅁䅕䅁䅁䅁䅃つ䭁䅁䅉䅁䉁䅁䅁允䅁䅁䅯儫䅁䅁杷允䅁䅁䅑䅁䑁䅁䅁䅁䭁䅁䅁䅁䙁䅁䅁䅁䅁䩶䅒权橃䅁䅁允䅁䅁䅅䅁䭁䭁䅑䅁䵁䅉䅅䅁䙁䅁䅁睁䅁䅁䅁权䅁䅁䅁兂䅁䅁䅁䭁睂䅑䅯睖䅁䅁䅯睑䅁䅁䅅䅁䉁䅁䅁睁橂䅈䅁䍄䉁䅁䅁兂䅁䅁䅍䅁䅁䅁䅯䅁䅁䅁䅕䅁䅁䅁睂啹䭁䕁䄰䅁䭁䑁䅷䅁䉁䅁䅁允䅁䅁䄴䅆䅁䑁䅍䅏畁䑁䅁睎穁䑁䅫䅎ぁ䅁䅁䍄䉁䅁䅁兂䅁䅁䅍䅁䅁䅁䅯䅁䅁䅁䅕䅁䅁䅁䅂ぢ䭁䕁䅁䅁䭁䕁䅑䅁䉁䅁䅁允䅁䅁䅍㤯ㅅ䅁杷允䅁䅁䅕䅁䑁䅁䅁䅁䭁䅁䅁䅁䙁䅁䅁䅁䅁䩮䅊权乂䅁䅁权⭁䅁䅁允䅁䅁䅅䅁佁䉁䅑䅁ㅁ䑁䅧杌ㅁ䑁䅕杍㑁䑁䅑杍䅁䅁杷允䅁䅁䅕䅁䑁䅁䅁䅁䭁䅁䅁䅁䙁䅁䅁䅁䅁䙧䅂权塂䅁䅁权䑂䅁䅁允䅁䅁䅅䅁䑁䝁摯䅁䵁䅉䅅䅁䙁䅁䅁睁䅁䅁䅁权䅁䅁䅁兂䅁䅁䅁䅁扂䅑䅯䅑䅁䅁䅯兑䅁䅁䅅䅁䉁䅁䅁睁㥁䌴䅑䍄䉁䅁䅁䅂䅁䅁䅍䅁䅁䅁䅯䅁䅁䅁䅕䅁䅁䅁䅃つ䭁䥁䅯䅁䉁䅁䅁允䅁䅁䅯睊䅁䅁杷允䅁䅁䅕䅁䑁䅁䅁䅁䭁䅁䅁䅁䙁䅁䅁䅁䅁䡑䅎权乂䅁䅁权㡁䅁䅁允䅁䅁䅅䅁佁䉁䅑䅁祁䑁䅅杌㕁䑁䅧䅎㍁䑁䅅兏䅁䅁杷允䅁䅁䅑䅁䑁䅁䅁䅁䭁䅁䅁䅁䙁䅁䅁䅁䅁䡧䅤权奁允䅁允䅁䅁䅅䅁䭁䍁䅣䅁䵁䅉䅅䅁䙁䅁䅁睁䅁䅁䅁权䅁䅁䅁兂䅁䅁䅁偁⭩䅑䅯睖䅁䅁䅯兑䅁䅁䅅䅁䉁䅁䅁权湁䅁䅁䍄䉁䅁䅁䅂䅁䅁䅍䅁䅁䅁䅯䅁䅁䅁䅕䅁䅁䅁潁䕧䭁䅁䅉䅁䉁䅁䅁允䅁䅁䅯䅁䅅䅁杷允䅁䅁䅑䅁䑁䅁䅁䅁䭁䅁䅁䅁䙁䅁䅁䅁䅁䡫䅎权流䅁䅁允䅁䅁䅅䅁䭁䍁䅧䅁䵁䅉䅅䅁䙁䅁䅁睁䅁䅁䅁权䅁䅁䅁兂䅁䅁䅁乁䡃䅑䅯杋䅅䅁䅯兑䅁䅁䅅䅁䉁䅁䅁权湁䅁䅁䍄䉁䅁䅁䅂䅁䅁䅍䅁䅁䅁䅯䅁䅁䅁䅕䅁䅁䅁㡂ね䭁䅁䅉䅁䉁䅁䅁允䅁䅁䅯儹䅁䅁杷允䅁䅁䅑䅁䑁䅁䅁䅁䭁䅁䅁䅁䙁䅁䅁䅁䅁扐䅂权䍁䅁䅁允䅁䅁䅅䅁䭁䩁䅕䅁䵁䅉䅅䅁䙁䅁䅁睁䅁䅁䅁权䅁䅁䅁兂䅁䅁䅁䍁睱䅑䅯睖䅁䅁䅯䅒䅁䅁䅅䅁䉁䅁䅁睁㑄䅊䅁䍄䉁䅁䅁䅂䅁䅁䅍䅁䅁䅁䅯䅁䅁䅁䅯䅄䅁䅁䅯睰䅁䅁䅅䅁䉁䅁䅁权䵁䅁䅁䍄䉁䅁䅁兂䅁䅁䅍䅁䅁䅁䅯䅁䅁䅁䅕䅁䅁䅁浃ぴ䭁䕁䅙䅁䭁䕁䅉䅁䉁䅁䅁允䅁䅁䅕歬奨浉䩇䕖䵁䅉䅅䅁䙁䅁䅁睁䅁䅁䅁权䅁䅁䅁兂䅁䅁䅁䅁㡇䅑䅯杏䅁䅁䅯䅐䅁䅁䅅䅁䉁䅁䅁杄十䅁䅁免㉁䑁䅍李ㅁ䑁䅑兏ぁ䅁䅁䍄䉁䅁䅁兂䅁䅁䅍䅁䅁䅁䅯䅁䅁䅁䅕䅁䅁䅁䅁啣䭁䕁䅣䅁䭁䑁䅷䅁䉁䅁䅁允䅁䅁䄴杅䅁䑁䅁杌㍁䑁䅉兎㕁䑁䅅䅏䅁䅁杷允䅁䅁䅑䅁䑁䅁䅁䅁䭁䅁䅁䅁䙁䅁䅁䅁䅁䡉䅚权䭃䅁䅁允䅁䅁䅅䅁䭁䍁䅣䅁䵁䅉䅅䅁䙁䅁䅁睁䅁䅁䅁权䅁䅁䅁兂䅁䅁䅁䵁㑂䅑䅯兔䅁䅁䅯児䅁䅁䅅䅁䉁䅁䅁杄啁䅁䅁睍㍁䍁䄴䅎祁䑁䅅睍祁䑁䅣䅁䵁䅉䅅䅁䕁䅁䅁睁䅁䅁䅁权䅁䅁䅁兂䅁䅁䅁䅁敂䅑䅯䅌䅁䅁䅅䅁䉁䅁䅁权䵁䅁䅁䍄䉁䅁䅁䅂䅁䅁䅍䅁䅁䅁䅯䅁䅁䅁䅕䅁䅁䅁䅄歩䭁䍁䅉䅁䉁䅁䅁允䅁䅁䅯䅄䅁䅁杷允䅁䅁䅕䅁䑁䅁䅁䅁䭁䅁䅁䅁䙁䅁䅁䅁䅁批䅒权㙁䅁䅁权㝁䅁䅁允䅁䅁䅅䅁佁䅁䄴䅁ぁ䑁䅕䅎ぁ䑁䅁杍䅁䅁杷允䅁䅁䅕䅁䑁䅁䅁䅁䭁䅁䅁䅁䙁䅁䅁䅁䅁䤲䅨权䝂䅁䅁权䑂䅁䅁允䅁䅁䅅䅁䙁䉁䥁杮㝂晇⽑䍄䉁䅁䅁兂䅁䅁䅍䅁䅁䅁䅯䅁䅁䅁䅕䅁䅁䅁䭁䕳䭁䕁䅙䅁䭁䕁䅍䅁䉁䅁䅁允䅁䅁䅕潹啤栴㡎䕕䵁䅉䅅䅁䙁䅁䅁睁䅁䅁䅁权䅁䅁䅁兂䅁䅁䅁䡁㥹䅑䅯兔䅁䅁䅯䅐䅁䅁䅅䅁䉁䅁䅁杄啁䅁䅁杍㉁䍁䄴䅏㉁䑁䅣兏硁䑁䅅䅁䵁䅉䅅䅁䙁䅁䅁睁䅁䅁䅁权䅁䅁䅁兂䅁䅁䅁䍁䅩䅑䅯睒䅁䅁䅯睏䅁䅁䅅䅁䉁䅁䅁杄十䅁䅁杍畁䑁䅍免㑁䑁䅕免㉁䅁䅁䍄䉁䅁䅁䅂䅁䅁䅍䅁䅁䅁䅯䅁䅁䅁䅕䅁䅁䅁啃歫䭁䍁䅙䅁䉁䅁䅁允䅁䅁䅯䅋䅁䅁杷允䅁䅁䅕䅁䑁䅁䅁䅁䭁䅁䅁䅁䙁䅁䅁䅁䅁䙧䅂权䩂䅁䅁权㡁䅁䅁允䅁䅁䅅䅁佁䉁䅁䅁㕁䍁䄴䅏㕁䑁䅁李ぁ䅁䅁䍄䉁䅁䅁䅂䅁䅁䅍䅁䅁䅁䅯䅁䅁䅁䅕䅁䅁䅁䙂䕴䭁䍁䅙䅁䉁䅁䅁允䅁䅁䅯睊䅁䅁杷允䅁䅁䅕䅁䑁䅁䅁䅁䭁䅁䅁䅁䙁䅁䅁䅁䅁䩯䄱权䅂䅁䅁权䑂䅁䅁允䅁䅁䅅䅁䑁䝁晣兏䵁䅉䅅䅁䙁䅁䅁睁䅁䅁䅁权䅁䅁䅁兂䅁䅁䅁䭁潂䅑䅯睖䅁䅁䅯兒䅁䅁䅅䅁䉁䅁䅁睁䝂䅈䅁䍄䉁䅁䅁䅂䅁䅁䅍䅁䅁䅁䅯䅁䅁䅁䅕䅁䅁䅁牃啶䭁䅁䅉䅁䉁䅁䅁允䅁䅁䅯䅲䅅䅁杷允䅁䅁䅑䅁䑁䅁䅁䅁䭁䅁䅁䅁䙁䅁䅁䅁䅁䤰䅤权䱃䅁䅁允䅁䅁䅅䅁䡁䅁䅁䅁杁畷䅖䍄䉁䅁䅁兂䅁䅁䅍䅁䅁䅁䅯䅁䅁䅁䅕䅁䅁䅁䍄啵䭁䙁䅣䅁䭁䕁䅉䅁䉁䅁䅁允䅁䅁䅍礫䅳䅁杷允䅁䅁䅕䅁䑁䅁䅁䅁䭁䅁䅁䅁䭁䅁䅷䅁䭁䕁䅁䅁䭁䕁䅕䅁䉁䅁䅁允䅁䅁䅯睊䅁䅁杷允䅁䅁䅑䅁䑁䅁䅁䅁䭁䅁䅁䅁䙁䅁䅁䅁䅁䝙䅎权杁允䅁允䅁䅁䅅䅁䭁䅁䅷䅁䵁䅉䅅䅁䕁䅁䅁睁䅁䅁䅁权䅁䅁䅁兂䅁䅁䅁䍁㉂䅑䅯杁䅁䅁䅅䅁䉁䅁䅁权㝄䅁䅁䍄䉁䅁䅁兂䅁䅁䅍䅁䅁䅁䅯䅁䅁䅁䅕䅁䅁䅁䙂䕴䭁䑁䅯䅁䭁䑁䄴䅁䉁䅁䅁允䅁䅁䄴䅄䅁䑁䅍睎祁䑁䅫䅏䅁䅁杷允䅁䅁䅕䅁䑁䅁䅁䅁䭁䅁䅁䅁䙁䅁䅁䅁䅁㝩䅊权䅂䅁䅁权䍂䅁䅁允䅁䅁䅅䅁䑁䵁䵷䅁䵁䅉䅅䅁䙁䅁䅁睁䅁䅁䅁权䅁䅁䅁兂䅁䅁䅁䥁祵䅑䅯䅑䅁䅁䅯兑䅁䅁䅅䅁䉁䅁䅁权湁䅁䅁䍄䉁䅁䅁兂䅁䅁䅍䅁䅁䅁䅯䅁䅁䅁䅕䅁䅁䅁兂で䭁䕁䅙䅁䭁䕁䅉䅁䉁䅁䅁允䅁䅁䅕䝢㙁䭳硐䕕䵁䅉䅅䅁䕁䅁䅁睁䅁䅁䅁权䅁䅁䅁兂䅁䅁䅁䍁楩䅑䅯杢䅁䅁䅅䅁䉁䅁䅁权佄䅁䅁䍄䉁䅁䅁䅂䅁䅁䅍䅁䅁䅁䅯䅁䅁䅁䅕䅁䅁䅁牁䕳䭁䍁䅯䅁䉁䅁䅁允䅁䅁䅯䅄䅁䅁杷允䅁䅁䅑䅁䑁䅁䅁䅁䭁䅁䅁䅁䙁䅁䅁䅁䅁䥙䅆权流䅁䅁允䅁䅁䅅䅁䭁䑁䅅䅁䵁䅉䅅䅁䙁䅁䅁睁䅁䅁䅁权䅁䅁䅁兂䅁䅁䅁佁㐲䅑䅯䅑䅁䅁䅯村䅁䅁䅅䅁䉁䅁䅁睁卄睈䅑䍄䉁䅁䅁兂䅁䅁䅍䅁䅁䅁䅯䅁䅁䅁䅕䅁䅁䅁㡂啶䭁䕁䅁䅁䭁䕁䅅䅁䉁䅁䅁允䅁䅁䅍呈卣䅁杷允䅁䅁䅕䅁䑁䅁䅁䅁䭁䅁䅁䅁䙁䅁䅁䅁䅁䡁䅆权煁允䅁权䉂䅁䅁允䅁䅁䅅䅁䭁䍁䅣䅁䵁䅉䅅䅁䙁䅁䅁睁䅁䅁䅁权䅁䅁䅁兂䅁䅁䅁䅁㑂䅑䅯睖䅁䅁䅯睑䅁䅁䅅䅁䉁䅁䅁睁求睈䅁䍄䉁䅁䅁䅂䅁䅁䅍䅁䅁䅁䅯䅁䅁䅁䅕䅁䅁䅁䅁歘䭁䉁䉑䅁䉁䅁䅁允䅁䅁䅯兆䅅䅁杷允䅁䅁䅕䅁䑁䅁䅁䅁䭁䅁䅁䅁䙁䅁䅁䅁䅁䡁䅨权䅂䅁䅁权䍂䅁䅁允䅁䅁䅅䅁䑁䡁㉹杇䵁䅉䅅䅁䙁䅁䅁睁䅁䅁䅁权䅁䅁䅁兂䅁䅁䅁乁䥩䅑䅯䅑䅁䅁䅯村䅁䅁䅅䅁䉁䅁䅁睁坂睇䅁䍄䉁䅁䅁兂䅁䅁䅍䅁䅁䅁䅯䅁䅁䅁䅕䅁䅁䅁獃䕲䭁䙁䅣䅁䭁䕁䅕䅁䉁䅁䅁允䅁䅁䅍剆䅷䅁杷允䅁䅁䅕䅁䑁䅁䅁䅁䭁䅁䅁䅁䙁䅁䅁䅁䅁扐䅂权塂䅁䅁权䍂䅁䅁允䅁䅁䅅䅁䑁䕁桫䅁䵁䅉䅅䅁䕁䅁䅁睁䅁䅁䅁权䅁䅁䅁兂䅁䅁䅁䉁⽋䅑䅯睰䅁䅁䅅䅁䉁䅁䅁权䵁䅁䅁䍄䉁䅁䅁兂䅁䅁䅍䅁䅁䅁䅯䅁䅁䅁䅕䅁䅁䅁敂は䭁䑁䅯䅁䭁䑁䅳䅁䉁䅁䅁允䅁䅁䄴䅃䅁䑁䅣睍睁䅁䅁䍄䉁䅁䅁兂䅁䅁䅍䅁䅁䅁䅯䅁䅁䅁䅕䅁䅁䅁煁歱䭁䕁䅁䅁䭁䕁䅅䅁䉁䅁䅁允䅁䅁䅯睊䅁䅁杷允䅁䅁䅕䅁䑁䅁䅁䅁䭁䅁䅁䅁䙁䅁䅁䅁䅁䩆䄹权㙁䅁䅁权⽁䅁䅁允䅁䅁䅅䅁佁䉁䅑䅁硁䑁䅙杍㕁䍁䄴兏㕁䑁䅫兏䅁䅁杷允䅁䅁䅕䅁䑁䅁䅁䅁䭁䅁䅁䅁䙁䅁䅁䅁䅁煋䅰权乂䅁䅁权㡁䅁䅁允䅁䅁䅅䅁佁䉁䅑䅁ㅁ䑁䅣杌硁䑁䅧睎㍁䑁䅫䅏䅁䅁杷允䅁䅁䅑䅁䑁䅁䅁䅁䭁䅁䅁䅁䙁䅁䅁䅁䅁䝙䅎权畂䅁䅁允䅁䅁䅅䅁䭁䥁䅙䅁䵁䅉䅅䅁䕁䅁䅁睁䅁䅁䅁权䅁䅁䅁兂䅁䅁䅁䅁あ䅑䅯䅆䅅䅁䅅䅁䉁䅁䅁权噁允䅁䍄䉁䅁䅁兂䅁䅁䅍䅁䅁䅁䅯䅁䅁䅁䅕䅁䅁䅁䅄歩䭁䕁䄰䅁䭁䑁䄸䅁䉁䅁䅁允䅁䅁䄴杅䅁䑁䅍兏畁䑁䅁䅏㑁䑁䅅杍䅁䅁杷允䅁䅁䅑䅁䑁䅁䅁䅁䭁䅁䅁䅁䙁䅁䅁䅁䅁䡧䅤权畂䅁䅁允䅁䅁䅅䅁䭁䝁䅧䅁䵁䅉䅅䅁䕁䅁䅁睁䅁䅁䅁权䅁䅁䅁兂䅁䅁䅁䭁剩䅑䅯杇䅅䅁䅅䅁䉁䅁䅁权敁允䅁䍄䉁䅁䅁兂䅁䅁䅍䅁䅁䅁䅯䅁䅁䅁䅕䅁䅁䅁奄䕩䭁䕁䅙䅁䭁䕁䅑䅁䉁䅁䅁允䅁䅁䅕礴㥩楋㌵樫䴸䅉䅅䅁䙁䅁䅁睁䅁䅁䅁权䅁䅁䅁兂䅁䅁䅁䩁㑂䅑䅯杏䅁䅁䅯䅐䅁䅁䅅䅁䉁䅁䅁杄坁䅁䅁睎睁䑁䅁䅎ㅁ䍁䄴䅍睁䑁䅁免䅁䅁杷允䅁䅁䅕䅁䑁䅁䅁䅁䭁䅁䅁䅁䙁䅁䅁䅁䅁䠰䄱权㙁䅁䅁权㡁䅁䅁允䅁䅁䅅䅁佁䉁䅉䅁ぁ䑁䅫䅏ぁ䑁䅧李硁䑁䅁䅁䵁䅉䅅䅁䙁䅁䅁睁䅁䅁䅁权䅁䅁䅁兂䅁䅁䅁䉁⽋䅑䅯䅑䅁䅁䅯村䅁䅁䅅䅁䉁䅁䅁权湁䅁䅁䍄䉁䅁䅁䅂䅁䅁䅍䅁䅁䅁䅯䅁䅁䅁䅕䅁䅁䅁杁䕦䭁䉁䉯䅁䉁䅁䅁允䅁䅁䅯䅈䅅䅁杷允䅁䅁䅕䅁䑁䅁䅁䅁䭁䅁䅁䅁䙁䅁䅁䅁䅁䭩䅆权䡂䅁䅁权⭁䅁䅁允䅁䅁䅅䅁佁䉁䅑䅁祁䑁䅍杌硁䑁䅙睍㕁䑁䅧睍䅁䅁杷允䅁䅁䅕䅁䑁䅁䅁䅁䭁䅁䅁䅁䙁䅁䅁䅁䅁䩶䅒权䅂䅁䅁权䉂䅁䅁允䅁䅁䅅䅁䭁䍁䅣䅁䵁䅉䅅䅁䕁䅁䅁睁䅁䅁䅁权䅁䅁䅁兂䅁䅁䅁乁䥩䅑䅯杁䅁䅁䅅䅁䉁䅁䅁权噃䅁䅁䍄䉁䅁䅁䅂䅁䅁䅍䅁䅁䅁䅯䅁䅁䅁䅕䅁䅁䅁潃歫䭁䥁䅯䅁䉁䅁䅁允䅁䅁䅯睊䅁䅁杷允䅁䅁䅑䅁䑁䅁䅁䅁䭁䅁䅁䅁䙁䅁䅁䅁䅁䬰䅂权橃䅁䅁允䅁䅁䅅䅁䭁佁䅣䅁䵁䅉䅅䅁䙁䅁䅁睁䅁䅁䅁权䅁䅁䅁兂䅁䅁䅁偁婃䅑䅯睔䅁䅁䅯睏䅁䅁䅅䅁䉁䅁䅁权䵁䅁䅁䍄䉁䅁䅁䅂䅁䅁䅍䅁䅁䅁䅯䅁䅁䅁䅕䅁䅁䅁䍄啵䭁䉁䉁䅁䉁䅁䅁允䅁䅁䅯杅䅅䅁杷允䅁䅁䅕䅁䑁䅁䅁䅁䭁䅁䅁䅁䙁䅁䅁䅁䅁䥙䅆权塂䅁䅁权䙂䅁䅁允䅁䅁䅅䅁䭁䍁䅣䅁䵁䅉䅅䅁䙁䅁䅁睁䅁䅁䅁权䅁䅁䅁兂䅁䅁䅁䙁䑃䅑䅯䅑䅁䅁䅯兒䅁䅁䅅䅁䉁䅁䅁睁捄ㅉ䄸䍄䉁䅁䅁兂䅁䅁䅍䅁䅁䅁䅯䅁䅁䅁䅕䅁䅁䅁歃歫䭁䕁䅫䅁䭁䑁䅷䅁䉁䅁䅁允䅁䅁䄴杅䅁䑁䅍杌㑁䑁䅙杍硁䑁䅙兎䅁䅁杷允䅁䅁䅑䅁䑁䅁䅁䅁䭁䅁䅁䅁䙁䅁䅁䅁䅁煕䅴权允允䅁允䅁䅁䅅䅁䭁䉁䉉䅁䵁䅉䅅䅁䙁䅁䅁睁䅁䅁䅁权䅁䅁䅁兂䅁䅁䅁䅁慂䅑䅯睒䅁䅁䅯睏䅁䅁䅅䅁䉁䅁䅁杄十䅁䅁䅍畁䑁䅫䅍睁䑁䅧免ぁ䅁䅁䍄䉁䅁䅁兂䅁䅁䅍䅁䅁䅁䅯䅁䅁䅁䅕䅁䅁䅁䅁し䭁䕁䅫䅁䭁䑁䄴䅁䉁䅁䅁允䅁䅁䄴杅䅁䑁䅫杌㍁䑁䅣免硁䑁䅣兎䅁䅁杷允䅁䅁䅑䅁䑁䅁䅁䅁䭁䅁䅁䅁䙁䅁䅁䅁䅁䱦䄱权啁允䅁允䅁䅁䅅䅁䭁䉁䉕䅁䵁䅉䅅䅁䕁䅁䅁睁䅁䅁䅁权䅁䅁䅁兂䅁䅁䅁䅁硂䅑䅯睩䅁䅁䅅䅁䉁䅁䅁睂䅁䅁䅁䡷浺䅑杷允䅁䅁䅑䅁䑁䅁䅁䅁䭁䅁䅁䅁䙁䅁䅁䅁䅁煋䅰权獁䅁䅁允䅁䅁䅅䅁䭁䅁䅷䅁䵁䅉䅅䅁䙁䅁䅁睁䅁䅁䅁权䅁䅁䅁兂䅁䅁䅁乁䥩䅑䅯䅑䅁䅁䅯䅒䅁䅁䅅䅁䉁䅁䅁睁睁兇䅁䍄䉁䅁䅁兂䅁䅁䅍䅁䅁䅁䅯䅁䅁䅁䅕䅁䅁䅁兄啮䭁䕁䅁䅁䭁䕁䅉䅁䉁䅁䅁允䅁䅁䅍桺坙䅁杷允䅁䅁䅑䅁䑁䅁䅁䅁䭁䅁䅁䅁䙁䅁䅁䅁䅁䥳䅬权楁䅁䅁允䅁䅁䅅䅁䭁䅁䅷䅁䵁䅉䅅䅁䕁䅁䅁睁䅁䅁䅁权䅁䅁䅁兂䅁䅁䅁䡁㥹䅑䅯克䅁䅁䅅䅁䉁䅁䅁权潁䅁䅁䍄䉁䅁䅁兂䅁䅁䅍䅁䅁䅁䅯䅁䅁䅁䅕䅁䅁䅁煁䕳䭁䑁䅯䅁䭁䑁䅳䅁䉁䅁䅁允䅁䅁䄴䅆䅁䑁䅅䅍ぁ䑁䅁䅎祁䑁䅣兏㕁䅁䅁䍄䉁䅁䅁䅂䅁䅁䅍䅁䅁䅁䅯䅁䅁䅁䅕䅁䅁䅁捃歫䭁䝁䄴䅁䉁䅁䅁允䅁䅁䅯䅤䅁䅁杷允䅁䅁䅑䅁䑁䅁䅁䅁䭁䅁䅁䅁䙁䅁䅁䅁䅁䵣䅬权畁䅁䅁允䅁䅁䅅䅁䭁䅁䅷䅁䵁䅉䅅䅁䕁䅁䅁睁䅁䅁䅁权䅁䅁䅁兂䅁䅁䅁䭁摃䅑䅯睯䅁䅁䅅䅁䉁䅁䅁权汃䅁䅁䍄䉁䅁䅁䅂䅁䅁䅍䅁䅁䅁䅯䅁䅁䅁䅕䅁䅁䅁佂䕰䭁䥁䅳䅁䉁䅁䅁允䅁䅁䅯䅄䅁䅁杷允䅁䅁䅕䅁䑁䅁䅁䅁䭁䅁䅁䅁䙁䅁䅁䅁䅁煋䅰权塂䅁䅁权䙂䅁䅁允䅁䅁䅅䅁䑁䑁档䅁䵁䅉䅅䅁䕁䅁䅁睁䅁䅁䅁权䅁䅁䅁兂䅁䅁䅁䅁敂䅑䅯䅪䅁䅁䅅䅁䉁䅁䅁权乃䅁䅁䍄䉁䅁䅁䅂䅁䅁䅍䅁䅁䅁䅯䅁䅁䅁䅕䅁䅁䅁杂啧䭁䝁䄴䅁䉁䅁䅁允䅁䅁䅯兦䅁䅁杷允䅁䅁䅑䅁䑁䅁䅁䅁䭁䅁䅁䅁䙁䅁䅁䅁䅁䙧䅂权䭃䅁䅁允䅁䅁䅅䅁䭁䍁䅣䅁䵁䅉䅅䅁䕁䅁䅁睁䅁䅁䅁权䅁䅁䅁兂䅁䅁䅁䡁䩄䅑䅯䅌䅁䅁䅅䅁䉁䅁䅁权䵁䅁䅁䍄䉁䅁䅁兂䅁䅁䅍䅁䅁䅁䅯䅁䅁䅁䅕䅁䅁䅁䅁歓䭁䕁䅫䅁䭁䑁䄰䅁䉁䅁䅁允䅁䅁䄴杅䅁䑁䅫杌硁䑁䅅李穁䑁䅕䅎䅁䅁杷允䅁䅁䅕䅁䑁䅁䅁䅁䭁䅁䅁䅁䙁䅁䅁䅁䅁䥕䅎权㙁䅁䅁权㝁䅁䅁允䅁䅁䅅䅁佁䉁䅉䅁穁䑁䅧睍㑁䑁䅅睎ぁ䑁䅑䅁䵁䅉䅅䅁䙁䅁䅁睁䅁䅁䅁权䅁䅁䅁兂䅁䅁䅁䱁塩䅑䅯杏䅁䅁䅯睐䅁䅁䅅䅁䉁䅁䅁杄十䅁䅁免㍁䑁䅫睎祁䑁䅙兏㑁䅁䅁䍄䉁䅁䅁䅂䅁䅁䅍䅁䅁䅁䅯䅁䅁䅁䅕䅁䅁䅁潁歯䭁䑁䅁䅁䉁䅁䅁允䅁䅁䅯䅋䅁䅁杷允䅁䅁䅕䅁䑁䅁䅁䅁䭁䅁䅁䅁䙁䅁䅁䅁䅁䩰䅊权䅂䅁䅁权䉂䅁䅁允䅁䅁䅅䅁䭁䍁䅣䅁䵁䅉䅅䅁䕁䅁䅁睁䅁䅁䅁权䅁䅁䅁兂䅁䅁䅁䝁㑭䅑䅯杌䅁䅁䅅䅁䉁䅁䅁权䵁䅁䅁䍄䉁䅁䅁兂䅁䅁䅍䅁䅁䅁䅯䅁䅁䅁䅕䅁䅁䅁䅂ぢ䭁䙁䅣䅁䭁䕁䅑䅁䉁䅁䅁允䅁䅁䅍剑䅷䅁杷允䅁䅁䅕䅁䑁䅁䅁䅁䭁䅁䅁䅁䙁䅁䅁䅁䅁扄䅬权塂䅁䅁权䙂䅁䅁允䅁䅁䅅䅁䭁䍁䅣䅁䵁䅉䅅䅁䕁䅁䅁睁䅁䅁䅁权䅁䅁䅁兂䅁䅁䅁䭁扃䅑䅯睚䅁䅁䅅䅁䉁䅁䅁权獂䅁䅁䍄䉁䅁䅁兂䅁䅁䅍䅁䅁䅁䅯䅁䅁䅁䅕䅁䅁䅁兄䕯䭁䕁䅁䅁䭁䕁䅅䅁䉁䅁䅁允䅁䅁䅯睊䅁䅁杷允䅁䅁䅑䅁䑁䅁䅁䅁䭁䅁䅁䅁䙁䅁䅁䅁䅁䝯䅨权奁允䅁允䅁䅁䅅䅁䭁䍁䅣䅁䵁䅉䅅䅁䕁䅁䅁睁䅁䅁䅁权䅁䅁䅁兂䅁䅁䅁䭁摃䅑䅯杋䅁䅁䅅䅁䉁䅁䅁权牁䅁䅁䍄䉁䅁䅁兂䅁䅁䅍䅁䅁䅁䅯䅁䅁䅁䅕䅁䅁䅁䅃䕕䭁䑁䅯䅁䭁䑁䅳䅁䉁䅁䅁允䅁䅁䄴杅䅁䑁䅉免穁䑁䅉䅍㉁䑁䅫兎䅁䅁杷允䅁䅁䅕䅁䑁䅁䅁䅁䭁䅁䅁䅁䙁䅁䅁䅁䅁䙁䅴权乂䅁䅁权㡁䅁䅁允䅁䅁䅅䅁佁䉁䅑䅁祁䑁䅫杌穁䑁䅉睍㑁䑁䅑䅏䅁䅁杷允䅁䅁䅑䅁䑁䅁䅁䅁䭁䅁䅁䅁䙁䅁䅁䅁䅁䡷䅨权橃䅁䅁允䅁䅁䅅䅁䭁䭁䅑䅁䵁䅉䅅䅁䙁䅁䅁睁䅁䅁䅁权䅁䅁䅁兂䅁䅁䅁䕁坂䅑䅯䅑䅁䅁䅯兒䅁䅁䅅䅁䉁䅁䅁睁時即䅙䍄䉁䅁䅁䅂䅁䅁䅍䅁䅁䅁䅯䅁䅁䅁䅕䅁䅁䅁杂䕯䭁䍁䅫䅁䉁䅁䅁允䅁䅁䅯睊䅁䅁杷允䅁䅁䅕䅁䑁䅁䅁䅁䭁䅁䅁䅁䙁䅁䅁䅁䅁䡷䅨权䅂䅁䅁权䍂䅁䅁允䅁䅁䅅䅁䑁䡁测克䵁䅉䅅䅁䙁䅁䅁睁䅁䅁䅁权䅁䅁䅁兂䅁䅁䅁䍁睱䅑䅯睖䅁䅁䅯村䅁䅁䅅䅁䉁䅁䅁睁䥄杊䅁䍄䉁䅁䅁兂䅁䅁䅍䅁䅁䅁䅯䅁䅁䅁䅕䅁䅁䅁䅃䕕䭁䕁䄰䅁䭁䑁䅷䅁䉁䅁䅁允䅁䅁䄴䅆䅁䑁䅉睍畁䑁䅉兏祁䑁䅅兎穁䅁䅁䍄䉁䅁䅁䅂䅁䅁䅍䅁䅁䅁䅯䅁䅁䅁䅕䅁䅁䅁䅁歗䭁䭁䅣䅁䉁䅁䅁允䅁䅁䅯杶䅁䅁杷允䅁䅁䅑䅁䑁䅁䅁䅁䭁䅁䅁䅁䙁䅁䅁䅁䅁䨳䅒权䭃䅁䅁允䅁䅁䅅䅁䭁䍁䅣䅁䵁䅉䅅䅁䙁䅁䅁睁䅁䅁䅁权䅁䅁䅁兂䅁䅁䅁䩁祱䅑䅯兓䅁䅁䅯児䅁䅁䅅䅁䉁䅁䅁杄十䅁䅁睍畁䑁䅣免ㅁ䑁䅉䅍穁䅁䅁䍄䉁䅁䅁兂䅁䅁䅍䅁䅁䅁䅯䅁䅁䅁䅕䅁䅁䅁奃歫䭁䕁䅙䅁䭁䕁䅉䅁䉁䅁䅁允䅁䅁䅕摺穉㡓猸啃䵁䅉䅅䅁䙁䅁䅁睁䅁䅁䅁权䅁䅁䅁兂䅁䅁䅁䕁潱䅑䅯杏䅁䅁䅯材䅁䅁䅅䅁䉁䅁䅁杄坁䅁䅁免穁䑁䅙睍ㅁ䍁䄴䅍睁䑁䅁免䅁䅁杷允䅁䅁䅑䅁䑁䅁䅁䅁䭁䅁䅁䅁䙁䅁䅁䅁䅁䭍䅤权流䅁䅁允䅁䅁䅅䅁䭁䑁䅅䅁䵁䅉䅅䅁䙁䅁䅁睁䅁䅁䅁权䅁䅁䅁兂䅁䅁䅁䡁㥹䅑䅯睖䅁䅁䅯兑䅁䅁䅅䅁䉁䅁䅁睁牃杉䅁䍄䉁䅁䅁䅂䅁䅁䅍䅁䅁䅁䅯䅁䅁䅁䅕䅁䅁䅁权啮䭁䝁䄴䅁䉁䅁䅁允䅁䅁䅯杦䅁䅁杷允䅁䅁䅑䅁䑁䅁䅁䅁䭁䅁䅁䅁䙁䅁䅁䅁䅁煗䅎权慂䅁䅁允䅁䅁䅅䅁䭁䝁䅅䅁䵁䅉䅅䅁䕁䅁䅁睁䅁䅁䅁权䅁䅁䅁兂䅁䅁䅁䙁橱䅑䅯䅍䅁䅁䅅䅁䉁䅁䅁权硁䅁䅁䍄䉁䅁䅁兂䅁䅁䅍䅁䅁䅁䅯䅁䅁䅁䅕䅁䅁䅁杂䕯䭁䙁䅣䅁䭁䕁䅑䅁䉁䅁䅁允䅁䅁䅯睊䅁䅁杷允䅁䅁䅑䅁䑁䅁䅁䅁䭁䅁䅁䅁䙁䅁䅁䅁䅁䙁䄵权湃䅁䅁允䅁䅁䅅䅁䭁䭁䄰䅁䵁䅉䅅䅁䙁䅁䅁睁䅁䅁䅁权䅁䅁䅁兂䅁䅁䅁䱁牓䅑䅯兔䅁䅁䅯䅐䅁䅁䅅䅁䉁䅁䅁杄坁䅁䅁睍ぁ䑁䅕杌㍁䑁䅣免ㅁ䑁䅕杍䅁䅁杷允䅁䅁䅕䅁䑁䅁䅁䅁䭁䅁䅁䅁䙁䅁䅁䅁䅁煘䅎权䝂䅁䅁权䑂䅁䅁允䅁䅁䅅䅁䙁䉁杁䥑䅁摁⽉䍄䉁䅁䅁䅂䅁䅁䅍䅁䅁䅁䅯䅁䅁䅁䅕䅁䅁䅁㉁啰䭁䍁䄴䅁䉁䅁䅁允䅁䅁䅯䅄䅁䅁杷允䅁䅁䅕䅁䑁䅁䅁䅁䭁䅁䅁䅁䙁䅁䅁䅁䅁䰲䅤权䅂䅁䅁权䕂䅁䅁允䅁䅁䅅䅁䑁䙁捐兄䵁䅉䅅䅁䙁䅁䅁睁䅁䅁䅁权䅁䅁䅁兂䅁䅁䅁䝁橂䅑䅯杒䅁䅁䅯䅒䅁䅁䅅䅁䉁䅁䅁兂⽁㈵卮桡䝨䅑杷允䅁䅁䅑䅁䑁䅁䅁䅁䭁䅁䅁䅁䙁䅁䅁䅁䅁牃䅂权畁䅁䅁允䅁䅁䅅䅁䭁䍁䄸䅁䵁䅉䅅䅁䙁䅁䅁睁䅁䅁䅁权䅁䅁䅁权䵁䅁䅁权䩂䅁䅁权⭁䅁䅁允䅁䅁䅅䅁䭁䍁䅣䅁䵁䅉䅅䅁䕁䅁䅁睁䅁䅁䅁权䅁䅁䅁兂䅁䅁䅁䥁祵䅑䅯䅉䅅䅁䅅䅁䉁䅁䅁权䵁䅁䅁䍄䉁䅁䅁兂䅁䅁䅍䅁䅁䅁䅯䅁䅁䅁䅕䅁䅁䅁䅂ぢ䭁䕁䄰䅁䭁䑁䅷䅁䉁䅁䅁允䅁䅁䄴䅆䅁䑁䅉睍畁䑁䅅䅏睁䑁䅁兎㑁䅁䅁䍄䉁䅁䅁䅂䅁䅁䅍䅁䅁䅁䅯䅁䅁䅁䅕䅁䅁䅁䅁䕥䭁䉁䉑䅁䉁䅁䅁允䅁䅁䅯兆䅅䅁杷允䅁䅁䅑䅁䑁䅁䅁䅁䭁䅁䅁䅁䙁䅁䅁䅁䅁䥗䅸权湂䅁䅁允䅁䅁䅅䅁䭁䵁䄰䅁䵁䅉䅅䅁䕁䅁䅁睁䅁䅁䅁权䅁䅁䅁兂䅁䅁䅁偁㑂䅑䅯杁䅁䅁䅅䅁䉁䅁䅁权楃䅁䅁䍄䉁䅁䅁䅂䅁䅁䅍䅁䅁䅁䅯䅁䅁䅁䅕䅁䅁䅁卂ぱ䭁䅁䅉䅁䉁䅁䅁允䅁䅁䅯睲䅅䅁杷允䅁䅁䅕䅁䑁䅁䅁䅁䭁䅁䅁䅁䙁䅁䅁䅁䅁煗䅎权䩂䅁䅁权㥁䅁䅁允䅁䅁䅅䅁佁䉁䅑䅁祁䑁䅙杌㕁䑁䅑䅍㉁䑁䅁兏䅁䅁杷允䅁䅁䅕䅁䑁䅁䅁䅁䭁䅁䅁䅁䙁䅁䅁䅁䅁䭴䅴权䡂䅁䅁权㥁䅁䅁允䅁䅁䅅䅁佁䉁䅑䅁ㅁ䑁䅣杌穁䑁䅅李ぁ䑁䅕杍䅁䅁杷允䅁䅁䅑䅁䑁䅁䅁䅁䭁䅁䅁䅁䙁䅁䅁䅁䅁䩰䅊权流䅁䅁允䅁䅁䅅䅁䭁䍁䅧䅁䵁䅉䅅䅁䙁䅁䅁睁䅁䅁䅁权䅁䅁䅁兂䅁䅁䅁䝁㑵䅑䅯睒䅁䅁䅯児䅁䅁䅅䅁䉁䅁䅁杄十䅁䅁免㑁䍁䄴李㉁䑁䅫睎ㅁ䅁䅁䍄䉁䅁䅁兂䅁䅁䅍䅁䅁䅁䅯䅁䅁䅁䅕䅁䅁䅁奃歫䭁䕁䅁䅁䭁䕁䅑䅁䉁䅁䅁允䅁䅁䅍橫䅅䅁杷允䅁䅁䅕䅁䑁䅁䅁䅁䭁䅁䅁䅁䙁䅁䅁䅁䅁䙧䅂权䝂䅁䅁权䕂䅁䅁允䅁䅁䅅䅁䙁䱁佮㑤噧づ䅬䍄䉁䅁䅁兂䅁䅁䅍䅁䅁䅁䅯䅁䅁䅁䅕䅁䅁䅁䅂ぢ䭁䕁䅫䅁䭁䑁䅷䅁䉁䅁䅁允䅁䅁䄴杅䅁䑁䅫杌㍁䑁䅉䅎ぁ䑁䅕睎䅁䅁杷允䅁䅁䅑䅁䑁䅁䅁䅁䭁䅁䅁䅁䙁䅁䅁䅁䅁䡉䅸权湃䅁䅁允䅁䅁䅅䅁䭁䵁䅅䅁䵁䅉䅅䅁䙁䅁䅁睁䅁䅁䅁权䅁䅁䅁兂䅁䅁䅁䥁㝋䅑䅯睒䅁䅁䅯睐䅁䅁䅅䅁䉁䅁䅁杄啁䅁䅁睍穁䍁䄴兏㉁䑁䅧睍硁䑁䅉䅁䵁䅉䅅䅁䙁䅁䅁睁䅁䅁䅁权䅁䅁䅁兂䅁䅁䅁佁祂䅑䅯䅑䅁䅁䅯兒䅁䅁䅅䅁䉁䅁䅁睁䩃稵䅣䍄䉁䅁䅁䅂䅁䅁䅍䅁䅁䅁䅯䅁䅁䅁䅕䅁䅁䅁偁䕵䭁䉁䉁䅁䉁䅁䅁允䅁䅁䅯杅䅅䅁杷允䅁䅁䅕䅁䑁䅁䅁䅁䭁䅁䅁䅁䙁䅁䅁䅁䅁牃䅂权䝂䅁䅁权䍂䅁䅁允䅁䅁䅅䅁䙁䅁剓㥓坓欱䄹䍄䉁䅁䅁兂䅁䅁䅍䅁䅁䅁䅯䅁䅁䅁䅕䅁䅁䅁奂䕪䭁䙁䅣䅁䭁䕁䅅䅁䉁䅁䅁允䅁䅁䅍䉘䄸䅁杷允䅁䅁䅑䅁䑁䅁䅁䅁䭁䅁䅁䅁䙁䅁䅁䅁䅁䱶䅒权婁允䅁允䅁䅁䅅䅁䍁䱁䡍䍄䉁䅁䅁䅂䅁䅁䅍䅁䅁䅁䅯䅁䅁䅁䅕䅁䅁䅁啃歫䭁䥁䅳䅁䉁䅁䅁允䅁䅁䅣䅁䅁䥁䱁唵䵁䅉䅅䅁䕁䅁䅁睁䅁䅁䅁权䅁䅁䅁兂䅁䅁䅁䙁㙓䅑䅯睚䅁䅁䅅䅁䉁䅁䅁权潂䅁䅁䍄䉁䅁䅁䅂䅁䅁䅍䅁䅁䅁䅯䅁䅁䅁䅕䅁䅁䅁杂す䭁䝁䅣䅁䉁䅁䅁允䅁䅁䅯䅢䅁䅁杷允䅁䅁䅕䅁䑁䅁䅁䅁䭁䅁䅁䅁䙁䅁䅁䅁䅁䩯䅨权䩂䅁䅁权㥁䅁䅁允䅁䅁䅅䅁佁䉁䅑䅁祁䑁䅕杌ぁ䑁䅍兏㑁䑁䅫兎䅁䅁杷允䅁䅁䅕䅁䑁䅁䅁䅁䭁䅁䅁䅁䭁䅁䅷䅁䭁䕁䅙䅁䭁䕁䅅䅁䉁䅁䅁允䅁䅁䅯睊䅁䅁杷允䅁䅁䅑䅁䑁䅁䅁䅁䭁䅁䅁䅁䙁䅁䅁䅁䅁䭙䅂权䍁䅁䅁允䅁䅁䅅䅁䭁䩁䅫䅁䵁䅉䅅䅁䙁䅁䅁睁䅁䅁䅁权䅁䅁䅁兂䅁䅁䅁䭁剩䅑䅯兓䅁䅁䅯䅐䅁䅁䅅䅁䉁䅁䅁杄十䅁䅁睍畁䑁䅅睎穁䑁䅣䅍ㅁ䅁䅁䍄䉁䅁䅁䅂䅁䅁䅍䅁䅁䅁䅯䅁䅁䅁䅕䅁䅁䅁捃歫䭁䥁䅯䅁䉁䅁䅁允䅁䅁䅯睊䅁䅁杷允䅁䅁䅑䅁䑁䅁䅁䅁䭁䅁䅁䅁䙁䅁䅁䅁䅁䱖䅰权煁䅁䅁允䅁䅁䅅䅁䭁䍁䅳䅁䵁䅉䅅䅁䕁䅁䅁睁䅁䅁䅁权䅁䅁䅁权䵁䅁䅁权䱃䅁䅁允䅁䅁䅅䅁䭁䅁䅷䅁䵁䅉䅅䅁䙁䅁䅁睁䅁䅁䅁权䅁䅁䅁兂䅁䅁䅁䙁㙓䅑䅯睔䅁䅁䅯睏䅁䅁䅅䅁䉁䅁䅁权兂䅁䅁䍄䉁䅁䅁兂䅁䅁䅍䅁䅁䅁䅯䅁䅁䅁䅕䅁䅁䅁煃ば䭁䕁䅁䅁䭁䕁䅅䅁䉁䅁䅁允䅁䅁䅍䝺䍉䅁杷允䅁䅁䅕䅁䑁䅁䅁䅁䭁䅁䅁䅁䙁䅁䅁䅁䅁牧䅴权㙁䅁䅁权㥁䅁䅁允䅁䅁䅅䅁佁䅁䄴䅁祁䑁䅅兎祁䑁䅧睍䅁䅁杷允䅁䅁䅕䅁䑁䅁䅁䅁䭁䅁䅁䅁䙁䅁䅁䅁䅄摆䅂权塂䅁䅁权䉂䅁䅁允䅁䅁䅅䅁䑁䕁执䅁䵁䅉䅅䅁䙁䅁䅁睁䅁䅁䅁权䅁䅁䅁兂䅁䅁䅁䥁㍂䅑䅯䅑䅁䅁䅯村䅁䅁䅅䅁䉁䅁䅁睁㑄䑁䅯䍄䉁䅁䅁兂䅁䅁䅍䅁䅁䅁䅯䅁䅁䅁䅕䅁䅁䅁䅂っ䭁䕁䄰䅁䭁䑁䅳䅁䉁䅁䅁允䅁䅁䄴䅆䅁䑁䅉免畁䑁䅙䅎ぁ䑁䅕兎ぁ䅁䅁䍄䉁䅁䅁䅂䅁䅁䅍䅁䅁䅁䅯䅁䅁䅁䅕䅁䅁䅁睄啭䭁䥁䅯䅁䉁䅁䅁允䅁䅁䅯睊䅁䅁杷允䅁䅁䅕䅁䑁䅁䅁䅁䭁䅁䅁䅁䙁䅁䅁䅁䅁䩯䄱权䩂䅁䅁权㥁䅁䅁允䅁䅁䅅䅁佁䉁䅉䅁㕁䍁䄴杍ㅁ䑁䅙睎硁䑁䅑䅁䵁䅉䅅䅁䙁䅁䅁睁䅁䅁䅁权䅁䅁䅁兂䅁䅁䅁偁婃䅑䅯杋䅅䅁䅯兑䅁䅁䅅䅁䉁䅁䅁权湁䅁䅁䍄䉁䅁䅁兂䅁䅁䅍䅁䅁䅁䅯䅁䅁䅁䅕䅁䅁䅁㑂ね䭁䕁䅁䅁䭁䕁䅕䅁䉁䅁䅁允䅁䅁䅍卹䝁䅁杷允䅁䅁䅕䅁䑁䅁䅁䅁䭁䅁䅁䅁䙁䅁䅁䅁䅁煘䅎权䅂䅁䅁权䉂䅁䅁允䅁䅁䅅䅁䑁䑁䅳䅁䵁䅉䅅䅁䙁䅁䅁睁䅁䅁䅁权䅁䅁䅁兂䅁䅁䅁䱁べ䅑䅯兔䅁䅁䅯材䅁䅁䅅䅁䉁䅁䅁杄奁䅁䅁杍硁䑁䅧睍畁䑁䅍兎祁䑁䅉兎㉁䅁䅁䍄䉁䅁䅁兂䅁䅁䅍䅁䅁䅁䅯䅁䅁䅁䅕䅁䅁䅁权啮䭁䕁䄰䅁䭁䑁䅳䅁䉁䅁䅁允䅁䅁䄴䅆䅁䑁䅉免畁䑁䅍杍硁䑁䅑䅏㕁䅁䅁䍄䉁䅁䅁䅂䅁䅁䅍䅁䅁䅁䅯䅁䅁䅁䅕䅁䅁䅁䅂ぢ䭁䉁䉧䅁䉁䅁䅁允䅁䅁䅯睊䅁䅁杷允䅁䅁䅕䅁䑁䅁䅁䅁䭁䅁䅁䅁䙁䅁䅁䅁䅁䥕䅎权䝂䅁䅁权䉂䅁䅁允䅁䅁䅅䅁䙁䅁瑳䵳湅汈䅂䍄䉁䅁䅁兂䅁䅁䅍䅁䅁䅁䅯䅁䅁䅁䅕䅁䅁䅁慂は䭁䙁䅣䅁䭁䕁䅕䅁䉁䅁䅁允䅁䅁䅍千䅙䅁杷允䅁䅁䅕䅁䑁䅁䅁䅁䭁䅁䅁䅁䙁䅁䅁䅁䅁䝯䅨权䡂䅁䅁权⽁䅁䅁允䅁䅁䅅䅁佁䉁䅉䅁睁䍁䄴兏ぁ䑁䅁兎㉁䑁䅙䅁䵁䅉䅅䅁䙁䅁䅁睁䅁䅁䅁权䅁䅁䅁兂䅁䅁䅁䝁橂䅑䅯杒䅁䅁䅯村䅁䅁䅅䅁䉁䅁䅁兂硃䍅剘捙側䅑杷允䅁䅁䅕䅁䑁䅁䅁䅁䭁䅁䅁䅁䙁䅁䅁䅁䅁䬰䅂权塂䅁䅁权䕂䅁䅁允䅁䅁䅅䅁䑁䍁㡁䅁䵁䅉䅅䅁䙁䅁䅁睁䅁䅁䅁权䅁䅁䅁兂䅁䅁䅁乁䡃䅑䅯兓䅁䅁䅯䅐䅁䅁䅅䅁䉁䅁䅁杄十䅁䅁睍畁䑁䅍䅎穁䑁䅉李ぁ䅁䅁䍄䉁䅁䅁兂䅁䅁䅍䅁䅁䅁䅯䅁䅁䅁䅕䅁䅁䅁䅃䕕䭁䙁䅣䅁䭁䕁䅑䅁䉁䅁䅁允䅁䅁䅍刵䅷䅁杷允䅁䅁䅕䅁䑁䅁䅁䅁䭁䅁䅁䅁䙁䅁䅁䅁䅁䱦䄱权塂䅁䅁权䕂䅁䅁允䅁䅁䅅䅁䑁佁椰䅁䵁䅉䅅䅁䕁䅁䅁睁䅁䅁䅁权䅁䅁䅁兂䅁䅁䅁䩁卩䅑䅯䅪䅁䅁䅅䅁䉁䅁䅁权乃䅁䅁䍄䉁䅁䅁䅂䅁䅁䅍䅁䅁䅁䅯䅁䅁䅁䅕䅁䅁䅁潃歫䭁䍁䄴䅁䉁䅁䅁允䅁䅁䅯䅄䅁䅁杷允䅁䅁䅕䅁䑁䅁䅁䅁䭁䅁䅁䅁䙁䅁䅁䅁䅁䡉䅚权䅂䅁䅁权䑂䅁䅁允䅁䅁䅅䅁䑁䙁䅑允䵁䅉䅅䅁䕁䅁䅁睁䅁䅁䅁权䅁䅁䅁兂䅁䅁䅁䭁摃䅑䅯䅪䅁䅁䅅䅁䉁䅁䅁权佃䅁䅁䍄䉁䅁䅁兂䅁䅁䅍䅁䅁䅁䅯䅁䅁䅁䅕䅁䅁䅁㑄歶䭁䕁䅫䅁䭁䑁䄸䅁䉁䅁䅁允䅁䅁䅯睊䅁䅁杷允䅁䅁䅑䅁䑁䅁䅁䅁䭁䅁䅁䅁䙁䅁䅁䅁䅁䠴䅊权湃䅁䅁允䅁䅁䅅䅁䭁䩁䄸䅁䵁䅉䅅䅁䕁䅁䅁睁䅁䅁䅁权䅁䅁䅁兂䅁䅁䅁偁⭩䅑䅯睚䅁䅁䅅䅁䉁䅁䅁权獂䅁䅁䍄䉁䅁䅁䅂䅁䅁䅍䅁䅁䅁䅯䅁䅁䅁䅕䅁䅁䅁獃䕲䭁䉁䉧䅁䉁䅁䅁允䅁䅁䅯睊䅁䅁杷允䅁䅁䅕䅁䑁䅁䅁䅁䭁䅁䅁䅁䙁䅁䅁䅁䅁䥙䅆权塂䅁䅁权䑂䅁䅁允䅁䅁䅅䅁䑁䑁戰䅁䵁䅉䅅䅁䙁䅁䅁睁䅁䅁䅁权䅁䅁䅁兂䅁䅁䅁䩁卓䅑䅯杒䅁䅁䅯兒䅁䅁䅅䅁䉁䅁䅁兂呂噗け潒楫䅑杷允䅁䅁䅕䅁䑁䅁䅁䅁䭁䅁䅁䅁䙁䅁䅁䅁䅁㝷䅆权䝂䅁䅁权䕂䅁䅁允䅁䅁䅅䅁䙁䥁㐸坆祺䵩⽍䍄䉁䅁䅁䅂䅁䅁䅍䅁䅁䅁䅯䅁䅁䅁䅕䅁䅁䅁杄正䭁䉁䉑䅁䉁䅁䅁允䅁䅁䅯兆䅅䅁杷允䅁䅁䅕䅁䑁䅁䅁䅁䭁䅁䅁䅁䙁䅁䅁䅁䅁䠸䅨权䩂䅁䅁权⭁䅁䅁允䅁䅁䅅䅁佁䉁䅉䅁㕁䍁䄴兎㑁䑁䅑杍㑁䑁䅍䅁䵁䅉䅅䅁䙁䅁䅁睁䅁䅁䅁权䅁䅁䅁兂䅁䅁䅁乁㥂䅑䅯睖䅁䅁䅯兑䅁䅁䅅䅁䉁䅁䅁睁扄䅈䅁䍄䉁䅁䅁兂䅁䅁䅍䅁䅁䅁䅯䅁䅁䅁䅕䅁䅁䅁㉁啰䭁䍁䉯䅁䭁䕁䅅䅁䉁䅁䅁允䅁䅁䅯睊䅁䅁杷允䅁䅁䅕䅁䑁䅁䅁䅁䭁䅁䅁䅁䙁䅁䅁䅁䅁䩶䅒权塂䅁䅁权䉂䅁䅁允䅁䅁䅅䅁䭁䍁䅣䅁䵁䅉䅅䅁䙁䅁䅁睁䅁䅁䅁权䅁䅁䅁兂䅁䅁䅁䭁㍡䅑䅯杏䅁䅁䅯睐䅁䅁䅅䅁䉁䅁䅁杄允䅁䅁李ㅁ䑁䅣免㑁䑁䅕兎䅁䅁杷允䅁䅁䅑䅁䑁䅁䅁䅁䭁䅁䅁䅁䙁䅁䅁䅁䅁䠸䅨权楁䅁䅁允䅁䅁䅅䅁䭁䅁䅷䅁䵁䅉䅅䅁䙁䅁䅁睁䅁䅁䅁权䅁䅁䅁兂䅁䅁䅁䭁卩䅑䅯睖䅁䅁䅯兑䅁䅁䅅䅁䉁䅁䅁权湁䅁䅁䍄䉁䅁䅁䅂䅁䅁䅍䅁䅁䅁䅯䅁䅁䅁䅕䅁䅁䅁䅁歗䭁䉁䉑䅁䉁䅁䅁允䅁䅁䅯兆䅅䅁杷允䅁䅁䅑䅁䑁䅁䅁䅁䭁䅁䅁䅁䙁䅁䅁䅁䅁䩯䄱权䭃䅁䅁允䅁䅁䅅䅁䭁䍁䅣䅁䵁䅉䅅䅁䙁䅁䅁睁䅁䅁䅁权䅁䅁䅁兂䅁䅁䅁䝁橂䅑䅯䅑䅁䅁䅯兑䅁䅁䅅䅁䉁䅁䅁睁兂嘴䅯䍄䉁䅁䅁兂䅁䅁䅍䅁䅁䅁䅯䅁䅁䅁䅕䅁䅁䅁慂は䭁䕁䅁䅁䭁䕁䅕䅁䉁䅁䅁允䅁䅁䅍匷楏䅁杷允䅁䅁䅑䅁䑁䅁䅁䅁䭁䅁䅁䅁䙁䅁䅁䅁䅁䙧䅂权湂䅁䅁允䅁䅁䅅䅁䭁䝁䅫䅁䵁䅉䅅䅁䙁䅁䅁睁䅁䅁䅁权䅁䅁䅁兂䅁䅁䅁乁权䅑䅯兓䅁䅁䅯児䅁䅁䅅䅁䉁䅁䅁杄十䅁䅁䅎畁䑁䅑李ぁ䑁䅁䅏㑁䅁䅁䍄䉁䅁䅁䅂䅁䅁䅍䅁䅁䅁䅯䅁䅁䅁䅕䅁䅁䅁兂で䭁䉁䉫䅁䉁䅁䅁允䅁䅁䅉眰䵣䅉䅅䅁䙁䅁䅁睁䅁䅁䅁权䅁䅁䅁兂䅁䅁䅁佁祂䅑䅯兓䅁䅁䅯䅐䅁䅁䅅䅁䉁䅁䅁杄十䅁䅁兏畁䑁䅁李祁䑁䅕䅏穁䅁䅁䍄䉁䅁䅁兂䅁䅁䅍䅁䅁䅁䅯䅁䅁䅁䅕䅁䅁䅁䅁歘䭁䕁䄰䅁䭁䑁䄸䅁䉁䅁䅁允䅁䅁䄴䅆䅁䑁䅉李畁䑁䅑睍穁䑁䅕睍硁䅁䅁䍄䉁䅁䅁兂䅁䅁䅍䅁䅁䅁䅯䅁䅁䅁䅕䅁䅁䅁䝁䕶䭁䕁䅫䅁䭁䑁䄴䅁䉁䅁䅁允䅁䅁䄴䅆䅁䑁䅉䅎畁䑁䅧䅎㍁䑁䅅杍祁䅁䅁䍄䉁䅁䅁䅂䅁䅁䅍䅁䅁䅁䅯䅁䅁䅁䅕䅁䅁䅁䅁歗䭁䉁䉁䅁䉁䅁䅁允䅁䅁䅯杅䅅䅁杷允䅁䅁䅕䅁䑁䅁䅁䅁䭁䅁䅁䅁䙁䅁䅁䅁䅁䤴䅚权塂䅁䅁权䑂䅁䅁允䅁䅁䅅䅁䑁偁癯䅁䵁䅉䅅䅁䙁䅁䅁睁䅁䅁䅁权䅁䅁䅁兂䅁䅁䅁䭁睂䅑䅯兔䅁䅁䅯睐䅁䅁䅅䅁䉁䅁䅁杄啁䅁䅁杍ㅁ䍁䄴䅏ㅁ䑁䅁䅏睁䑁䅙䅁䵁䅉䅅䅁䕁䅁䅁睁䅁䅁䅁权䅁䅁䅁兂䅁䅁䅁䭁睂䅑䅯睯䅁䅁䅅䅁䉁䅁䅁权歃䅁䅁䍄䉁䅁䅁䅂䅁䅁䅍䅁䅁䅁䅯䅁䅁䅁䅕䅁䅁䅁㑂ね䭁䉁䉁䅁䉁䅁䅁允䅁䅁䅯杅䅅䅁杷允䅁䅁䅑䅁䑁䅁䅁䅁䭁䅁䅁䅁䙁䅁䅁䅁䅁䥗䅸权䍁䅁䅁允䅁䅁䅅䅁䭁䅁䅷䅁䵁䅉䅅䅁䕁䅁䅁睁䅁䅁䅁权䅁䅁䅁兂䅁䅁䅁䍁㙹䅑䅯杢䅁䅁䅅䅁䉁䅁䅁权佄䅁䅁䍄䉁䅁䅁兂䅁䅁䅍䅁䅁䅁䅯䅁䅁䅁䅕䅁䅁䅁䅁歗䭁䕁䅙䅁䭁䕁䅍䅁䉁䅁䅁允䅁䅁䅕敡乆位牋げ䵁䅉䅅䅁䙁䅁䅁睁䅁䅁䅁权䅁䅁䅁兂䅁䅁䅁䝁权䅑䅯兓䅁䅁䅯睏䅁䅁䅅䅁䉁䅁䅁杄啁䅁䅁杍睁䑁䅁杌睁䑁䅙䅏硁䑁䅅䅁䵁䅉䅅䅁䙁䅁䅁睁䅁䅁䅁权䅁䅁䅁兂䅁䅁䅁䉷兘䅑䅯睒䅁䅁䅯睐䅁䅁䅅䅁䉁䅁䅁权湁䅁䅁䍄䉁䅁䅁䅂䅁䅁䅍䅁䅁䅁䅯䅁䅁䅁䅕䅁䅁䅁兄䕯䭁䉁䉫䅁䉁䅁䅁允䅁䅁䅉兴䵣䅉䅅䅁䙁䅁䅁睁䅁䅁䅁权䅁䅁䅁兂䅁䅁䅁䝁橂䅑䅯兔䅁䅁䅯材䅁䅁䅅䅁䉁䅁䅁杄啁䅁䅁睍硁䍁䄴䅍穁䑁䅅李硁䑁䅑䅁䵁䅉䅅䅁䕁䅁䅁睁䅁䅁䅁权䅁䅁䅁兂䅁䅁䅁䩁卓䅑䅯杢䅁䅁䅅䅁䉁䅁䅁权䉃䅁䅁䍄䉁䅁䅁䅂䅁䅁䅍䅁䅁䅁䅯䅁䅁䅁䅯杌䅅䅁䅯䅩䅁䅁䅅䅁䉁䅁䅁权湁䅁䅁䍄䉁䅁䅁兂䅁䅁䅍䅁䅁䅁䅯䅁䅁䅁䅕䅁䅁䅁捃歫䭁䕁䅙䅁䭁䕁䅑䅁䉁䅁䅁允䅁䅁䅕敬䵪楡婣䕆䵁䅉䅅䅁䕁䅁䅁睁䅁䅁䅁权䅁䅁䅁兂䅁䅁䅁䕷呮䅑䅯䅅䅅䅁䅅䅁䉁䅁䅁权十允䅁䍄䉁䅁䅁兂䅁䅁䅍䅁䅁䅁䅯䅁䅁䅁䅕䅁䅁䅁歃歫䭁䕁䄸䅁䭁䑁䅳䅁䉁䅁䅁允䅁䅁䅯䅄䅁䅁杷允䅁䅁䅑䅁䑁䅁䅁䅁䭁䅁䅁䅁䙁䅁䅁䅁䅁䡉䅸权奁允䅁允䅁䅁䅅䅁䭁䍁䅣䅁䵁䅉䅅䅁䕁䅁䅁睁䅁䅁䅁权䅁䅁䅁兂䅁䅁䅁䩁卹䅑䅯䅌䅁䅁䅅䅁䉁䅁䅁权䵁䅁䅁䍄䉁䅁䅁䅂䅁䅁䅍䅁䅁䅁䅯䅁䅁䅁䅕䅁䅁䅁潁䕧䭁䍁䅙䅁䉁䅁䅁允䅁䅁䅯䅋䅁䅁杷允䅁䅁䅕䅁䑁䅁䅁䅁䭁䅁䅁䅁䙁䅁䅁䅁䅁㝭䅴权䝂䅁䅁权䉂䅁䅁允䅁䅁䅅䅁䙁䵁䱏癢呓啰䅸䍄䉁䅁䅁䅂䅁䅁䅍䅁䅁䅁䅯䅁䅁䅁䅕䅁䅁䅁权ね䭁䍁䅙䅁䉁䅁䅁允䅁䅁䅯睊䅁䅁杷允䅁䅁䅕䅁䑁䅁䅁䅁䭁䅁䅁䅁䙁䅁䅁䅁䅁䱶䅒权䝂䅁䅁权䙂䅁䅁允䅁䅁䅅䅁䙁䥁慳䅮偄捆⽁䍄䉁䅁䅁兂䅁䅁䅍䅁䅁䅁䅯䅁䅁䅁䅕䅁䅁䅁㡂啶䭁䙁䅣䅁䭁䕁䅕䅁䉁䅁䅁允䅁䅁䅍䑱䅙䅁杷允䅁䅁䅑䅁䑁䅁䅁䅁䭁䅁䅁䅁䙁䅁䅁䅁䅁䠴䅊权䭃䅁䅁允䅁䅁䅅䅁佁䅁䅷䅁㉁䑁䅁睎畁䑁䅅䅁䵁䅉䅅䅁䕁䅁䅁睁䅁䅁䅁权䅁䅁䅁兂䅁䅁䅁佁䝃䅑䅯兇䅅䅁䅅䅁䉁䅁䅁杁卄睂杷允䅁䅁䅕䅁䑁䅁䅁䅁䭁䅁䅁䅁䙁䅁䅁䅁䅁䡁䅆权䅂䅁䅁权䉂䅁䅁允䅁䅁䅅䅁䑁䕁䱮材䵁䅉䅅䅁䙁䅁䅁睁䅁䅁䅁权䅁䅁䅁兂䅁䅁䅁乁啹䅑䅯睒䅁䅁䅯材䅁䅁䅅䅁䉁䅁䅁杄䭁䅁䅁杍畁䑁䅣兏䅁䅁杷允䅁䅁䅕䅁䑁䅁䅁䅁䭁䅁䅁䅁䙁䅁䅁䅁䅁牋䅂权䩂䅁䅁权⽁䅁䅁允䅁䅁䅅䅁佁䉁䅑䅁祁䑁䅙杌㑁䑁䅣兏硁䑁䅑杍䅁䅁杷允䅁䅁䅑䅁䑁䅁䅁䅁䭁䅁䅁䅁䙁䅁䅁䅁䅁䭍䅤权允允䅁允䅁䅁䅅䅁䭁䉁䉉䅁䵁䅉䅅䅁䕁䅁䅁睁䅁䅁䅁权䅁䅁䅁兂䅁䅁䅁偁⭩䅑䅯杗䅁䅁䅅䅁䉁䅁䅁权佁允䅁䍄䉁䅁䅁䅂䅁䅁䅍䅁䅁䅁䅯䅁䅁䅁䅕䅁䅁䅁啁の䭁䍁䅫䅁䉁䅁䅁允䅁䅁䅯睊䅁䅁杷允䅁䅁䅑䅁䑁䅁䅁䅁䭁䅁䅁䅁䙁䅁䅁䅁䅁扌䅎权睁䅁䅁允䅁䅁䅅䅁䭁䑁䅅䅁䵁䅉䅅䅁䙁䅁䅁睁䅁䅁䅁权䅁䅁䅁兂䅁䅁䅁䙁㡗䅑䅯杒䅁䅁䅯睑䅁䅁䅅䅁䉁䅁䅁兂歂灉䩇䍒楡睐杷允䅁䅁䅑䅁䑁䅁䅁䅁䭁䅁䅁䅁䙁䅁䅁䅁䅁䡁䅨权橃䅁䅁允䅁䅁䅅䅁䭁佁䅷䅁䵁䅉䅅䅁䕁䅁䅁睁䅁䅁䅁权䅁䅁䅁兂䅁䅁䅁䝁䉃䅑䅯睯䅁䅁䅅䅁䉁䅁䅁权歃䅁䅁䍄䉁䅁䅁兂䅁䅁䅍䅁䅁䅁䅯䅁䅁䅁䅕䅁䅁䅁㥁䕳䭁䕁䅙䅁䭁䕁䅑䅁䉁䅁䅁允䅁䅁䅕戵㉹䝐堰け䵁䅉䅅䅁䕁䅁䅁睁䅁䅁䅁权䅁䅁䅁兂䅁䅁䅁䡁批䅑䅯克䅁䅁䅅䅁䉁䅁䅁权湁䅁䅁䍄䉁䅁䅁䅂䅁䅁䅍䅁䅁䅁䅯䅁䅁䅁䅕䅁䅁䅁ぃぱ䭁䥁䅳䅁䉁䅁䅁允䅁䅁䅯䅄䅁䅁杷允䅁䅁䅕䅁䑁䅁䅁䅁䭁䅁䅁䅁䙁䅁䅁䅁䅁䙑䅚权乂䅁䅁权㡁䅁䅁允䅁䅁䅅䅁佁䉁䅑䅁硁䑁䅣杌穁䑁䅕兎穁䑁䅫兏䅁䅁杷允䅁䅁䅑䅁䑁䅁䅁䅁䭁䅁䅁䅁䙁䅁䅁䅁䅁煣䄹权楁䅁䅁允䅁䅁䅅䅁䭁䅁䅷䅁䵁䅉䅅䅁䙁䅁䅁睁䅁䅁䅁权䅁䅁䅁兂䅁䅁䅁䑁污䅑䅯睔䅁䅁䅯睏䅁䅁䅅䅁䉁䅁䅁权䵁䅁䅁䍄䉁䅁䅁䅂䅁䅁䅍䅁䅁䅁䅯䅁䅁䅁䅕䅁䅁䅁㉁啰䭁䉁䉁䅁䉁䅁䅁允䅁䅁䅯睅䅅䅁杷允䅁䅁䅕䅁䑁䅁䅁䅁䭁䅁䅁䅁䙁䅁䅁䅁䅁㝋䅂权乂䅁䅁权㥁䅁䅁允䅁䅁䅅䅁佁䉁䅙䅁ぁ䑁䅍䅏畁䑁䅫兏穁䑁䅁兏㉁䅁䅁䍄䉁䅁䅁䅂䅁䅁䅍䅁䅁䅁䅯䅁䅁䅁䅕䅁䅁䅁㡃䕬䭁䉁䉁䅁䉁䅁䅁允䅁䅁䅯杅䅅䅁杷允䅁䅁䅕䅁䑁䅁䅁䅁䭁䅁䅁䅁䙁䅁䅁䅁䅁䡑䅎权䡂䅁䅁权㝁䅁䅁允䅁䅁䅅䅁佁䉁䅉䅁睁䍁䄴兏睁䑁䅙睎穁䑁䅑䅁䵁䅉䅅䅁䙁䅁䅁睁䅁䅁䅁权䅁䅁䅁兂䅁䅁䅁䍁㉂䅑䅯䅑䅁䅁䅯䅒䅁䅁䅅䅁䉁䅁䅁睁䝃杭䅉䍄䉁䅁䅁兂䅁䅁䅍䅁䅁䅁䅯䅁䅁䅁䅕䅁䅁䅁奄䕩䭁䕁䅁䅁䭁䕁䅅䅁䉁䅁䅁允䅁䅁䅯睊䅁䅁杷允䅁䅁䅕䅁䑁䅁䅁䅁䭁䅁䅁䅁䙁䅁䅁䅁䅁䭎䄵权乂䅁䅁权㥁䅁䅁允䅁䅁䅅䅁佁䉁䅙䅁ぁ䑁䅫免畁䑁䅑兏硁䑁䅣兎ㅁ䅁䅁䍄䉁䅁䅁兂䅁䅁䅍䅁䅁䅁䅯䅁䅁䅁䅕䅁䅁䅁睄啭䭁䕁䅫䅁䭁䑁䅳䅁䉁䅁䅁允䅁䅁䄴䅆䅁䑁䅅䅍畁䑁䅣兎睁䑁䅫杍㉁䅁䅁䍄䉁䅁䅁兂䅁䅁䅍䅁䅁䅁䅯䅁䅁䅁䅕䅁䅁䅁煁䕳䭁䕁䅁䅁䭁䕁䅅䅁䉁䅁䅁允䅁䅁䅍丹戶䅁杷允䅁䅁䅕䅁䑁䅁䅁䅁䭁䅁䅁䅁䙁䅁䅁䅁䅁扖䅸权塂䅁䅁权䕂䅁䅁允䅁䅁䅅䅁䑁偁祓䅁䵁䅉䅅䅁䕁䅁䅁睁䅁䅁䅁权䅁䅁䅁兂䅁䅁䅁乁䥩䅑䅯杉䅁䅁䅅䅁䉁䅁䅁权䵁䅁䅁䍄䉁䅁䅁兂䅁䅁䅍䅁䅁䅁䅯䅁䅁䅁䅕䅁䅁䅁㑂ね䭁䙁䅣䅁䭁䕁䅑䅁䉁䅁䅁允䅁䅁䅍祂䅍䅁杷允䅁䅁䅕䅁䑁䅁䅁䅁䭁䅁䅁䅁䙁䅁䅁䅁䅁煗䅎权䅂䅁䅁权䕂䅁䅁允䅁䅁䅅䅁䑁䙁睊睳䵁䅉䅅䅁䙁䅁䅁睁䅁䅁䅁权䅁䅁䅁兂䅁䅁䅁䉷兘䅑䅯䅑䅁䅁䅯睑䅁䅁䅅䅁䉁䅁䅁权湁䅁䅁䍄䉁䅁䅁兂䅁䅁䅍䅁䅁䅁䅯䅁䅁䅁䅕䅁䅁䅁慂は䭁䕁䅁䅁䭁䕁䅅䅁䉁䅁䅁允䅁䅁䅍㙧䵵䅁杷允䅁䅁䅑䅁䑁䅁䅁䅁䭁䅁䅁䅁䙁䅁䅁䅁䅁䝙䅎权煁䅁䅁允䅁䅁䅅䅁䭁䍁䅳䅁䵁䅉䅅䅁䕁䅁䅁睁䅁䅁䅁权䅁䅁䅁兂䅁䅁䅁䝁䉃䅑䅯䅌䅁䅁䅅䅁䉁䅁䅁权䵁䅁䅁䍄䉁䅁䅁兂䅁䅁䅍䅁䅁䅁䅯䅁䅁䅁䅕䅁䅁䅁牁䕳䭁䕁䄰䅁䭁䑁䄸䅁䉁䅁䅁允䅁䅁䄴杆䅁䑁䅑李ㅁ䍁䄴杍㉁䑁䅉兏睁䑁䅙䅁䵁䅉䅅䅁䙁䅁䅁睁䅁䅁䅁权䅁䅁䅁兂䅁䅁䅁䕁坂䅑䅯兓䅁䅁䅯䅐䅁䅁䅅䅁䉁䅁䅁杄十䅁䅁兏畁䑁䅙睍祁䑁䅫免硁䅁䅁䍄䉁䅁䅁䅂䅁䅁䅍䅁䅁䅁䅯䅁䅁䅁䅕䅁䅁䅁䅁䕊䭁䭁䅍䅁䉁䅁䅁允䅁䅁䅯眶䅁䅁杷允䅁䅁䅑䅁䑁䅁䅁䅁䭁䅁䅁䅁䙁䅁䅁䅁䅁䡧䅤权䱃䅁䅁允䅁䅁䅅䅁䭁䅁䅷䅁䵁䅉䅅䅁䙁䅁䅁睁䅁䅁䅁权䅁䅁䅁兂䅁䅁䅁䍁睵䅑䅯䅑䅁䅁䅯兑䅁䅁䅅䅁䉁䅁䅁睁䭂䅁䅁䍄䉁䅁䅁䅂䅁䅁䅍䅁䅁䅁䅯䅁䅁䅁䅕䅁䅁䅁㥁䕳䭁䭁䅍䅁䉁䅁䅁允䅁䅁䅯䅰䅁䅁杷允䅁䅁䅕䅁䑁䅁䅁䅁䭁䅁䅁䅁䙁䅁䅁䅁䅁扁䅸权䝂䅁䅁权䍂䅁䅁允䅁䅁䅅䅁䙁䥁塘牒㉒䙳䅖䍄䉁䅁䅁䅂䅁䅁䅍䅁䅁䅁䅯䅁䅁䅁䅕䅁䅁䅁睂啹䭁䝁䄴䅁䉁䅁䅁允䅁䅁䅯兣䅁䅁杷允䅁䅁䅕䅁䑁䅁䅁䅁䭁䅁䅁䅁䙁䅁䅁䅁䅁煎䅖权䝂䅁䅁权䉂䅁䅁允䅁䅁䅅䅁䭁䍁䅣䅁䵁䅉䅅䅁䕁䅁䅁睁䅁䅁䅁权䅁䅁䅁兂䅁䅁䅁䅁㑂䅑䅯䅌䅁䅁䅅䅁䉁䅁䅁权䵁䅁䅁䍄䉁䅁䅁兂䅁䅁䅍䅁䅁䅁䅯䅁䅁䅁䅕䅁䅁䅁十ぶ䭁䙁䅣䅁䭁䕁䅉䅁䉁䅁䅁允䅁䅁䅯睊䅁䅁杷允䅁䅁䅕䅁䑁䅁䅁䅁䭁䅁䅁䅁䙁䅁䅁䅁䅃㡥䅆权乂䅁䅁权⭁䅁䅁允䅁䅁䅅䅁佁䉁䅑䅁穁䑁䅣杌睁䑁䅫睍㉁䑁䅧䅏䅁䅁杷允䅁䅁䅑䅁䑁䅁䅁䅁䭁䅁䅁䅁䙁䅁䅁䅁䅁䩭䅊权允允䅁允䅁䅁䅅䅁䭁䉁䉉䅁䵁䅉䅅䅁䙁䅁䅁睁䅁䅁䅁权䅁䅁䅁兂䅁䅁䅁䉁晓䅑䅯杏䅁䅁䅯児䅁䅁䅅䅁䉁䅁䅁杄啁䅁䅁兎㑁䑁䅁䅏畁䑁䅫兏㕁䑁䅫䅁䵁䅉䅅䅁䙁䅁䅁睁䅁䅁䅁权䅁䅁䅁兂䅁䅁䅁乁䡃䅑䅯杒䅁䅁䅯䅒䅁䅁䅅䅁䉁䅁䅁兂獃杩䅗ㅡ噕䅑杷允䅁䅁䅑䅁䑁䅁䅁䅁䭁䅁䅁䅁䙁䅁䅁䅁䅁䡑䅎权畂䅁䅁允䅁䅁䅅䅁䭁䡁䅣䅁䵁䅉䅅䅁䕁䅁䅁睁䅁䅁䅁权䅁䅁䅁兂䅁䅁䅁䭁卓䅑䅯睩䅁䅁䅅䅁䉁䅁䅁睂䅁䅁䅁䅧汶䅑杷允䅁䅁䅑䅁䑁䅁䅁䅁䭁䅁䅁䅁䙁䅁䅁䅁䅁䥷䅰权橃䅁䅁允䅁䅁䅅䅁䭁佁䅙䅁䵁䅉䅅䅁䕁䅁䅁睁䅁䅁䅁权䅁䅁䅁兂䅁䅁䅁䍁㙹䅑䅯杁䅁䅁䅅䅁䉁䅁䅁权㙄䅁䅁䍄䉁䅁䅁兂䅁䅁䅍䅁䅁䅁䅯䅁䅁䅁䅕䅁䅁䅁煁䕳䭁䕁䅁䅁䭁䕁䅉䅁䉁䅁䅁允䅁䅁䅍楃别䅁杷允䅁䅁䅕䅁䑁䅁䅁䅁䭁䅁䅁䅁䙁䅁䅁䅁䅁䠴䅊权塂䅁䅁权䍂䅁䅁允䅁䅁䅅䅁䑁䅁挰䅁䵁䅉䅅䅁䕁䅁䅁睁䅁䅁䅁权䅁䅁䅁兂䅁䅁䅁䥁㍂䅑䅯克䅁䅁䅅䅁䉁䅁䅁权湁䅁䅁䍄䉁䅁䅁兂䅁䅁䅍䅁䅁䅁䅯䅁䅁䅁䅕䅁䅁䅁兂で䭁䕁䄰䅁䭁䑁䄸䅁䉁䅁䅁允䅁䅁䄴䅆䅁䑁䅅䅏畁䑁䅙䅍祁䑁䅣䅏祁䅁䅁䍄䉁䅁䅁兂䅁䅁䅍䅁䅁䅁䅯䅁䅁䅁䅯䅄䅁䅁䅯䅑䅁䅁䅯村䅁䅁䅅䅁䉁䅁䅁权湁䅁䅁䍄䉁䅁䅁䅂䅁䅁䅍䅁䅁䅁䅯䅁䅁䅁䅕䅁䅁䅁䅁䕤䭁䉁䉧䅁䉁䅁䅁允䅁䅁䅯睊䅁䅁杷允䅁䅁䅕䅁䑁䅁䅁䅁䭁䅁䅁䅁䙁䅁䅁䅁䅁䩱䅊权䝂䅁䅁权䉂䅁䅁允䅁䅁䅅䅁䭁䍁䅣䅁䵁䅉䅅䅁䕁䅁䅁睁䅁䅁䅁权䅁䅁䅁兂䅁䅁䅁䭁卩䅑䅯睚䅁䅁䅅䅁䉁䅁䅁权潂䅁䅁䍄䉁䅁䅁兂䅁䅁䅍䅁䅁䅁䅯䅁䅁䅁䅕䅁䅁䅁杁䕦䭁䕁䅙䅁䭁䕁䅅䅁䉁䅁䅁允䅁䅁䅕䡁⭘䙳穤歒䵁䅉䅅䅁䙁䅁䅁睁䅁䅁䅁权䅁䅁䅁兂䅁䅁䅁䍁睵䅑䅯䅑䅁䅁䅯村䅁䅁䅅䅁䉁䅁䅁睁䑂䅁䅁䍄䉁䅁䅁䅂䅁䅁䅍䅁䅁䅁䅯䅁䅁䅁䅕䅁䅁䅁䅁し䭁䭁䅣䅁䉁䅁䅁允䅁䅁䅯睲䅁䅁杷允䅁䅁䅕䅁䑁䅁䅁䅁䭁䅁䅁䅁䙁䅁䅁䅁䅁䙁䄵权䩂䅁䅁权⽁䅁䅁允䅁䅁䅅䅁佁䉁䅉䅁㑁䍁䄴李祁䑁䅅兏ㅁ䑁䅙䅁䵁䅉䅅䅁䕁䅁䅁睁䅁䅁䅁权䅁䅁䅁兂䅁䅁䅁䥁㑗䅑䅯杊䅁䅁䅅䅁䉁䅁䅁权湁䅁䅁䍄䉁䅁䅁兂䅁䅁䅍䅁䅁䅁䅯䅁䅁䅁䅕䅁䅁䅁䅃つ䭁䕁䅫䅁䭁䑁䄴䅁䉁䅁䅁允䅁䅁䄴杅䅁䑁䅧杌ㅁ䑁䅧䅏㕁䑁䅧兎䅁䅁杷允䅁䅁䅕䅁䑁䅁䅁䅁䭁䅁䅁䅁䙁䅁䅁䅁䅁䭐䅴权乂䅁䅁权㡁䅁䅁允䅁䅁䅅䅁佁䉁䅙䅁硁䑁䅅睎畁䑁䅁兎㑁䑁䅅睎穁䅁䅁䍄䉁䅁䅁兂䅁䅁䅍䅁䅁䅁䅯䅁䅁䅁䅕䅁䅁䅁敂は䭁䕁䅫䅁䭁䑁䅳䅁䉁䅁䅁允䅁䅁䄴杅䅁䑁䅅䅍畁䑁䅁䅏ぁ䑁䅁兎䅁䅁杷允䅁䅁䅑䅁䑁䅁䅁䅁䭁䅁䅁䅁䙁䅁䅁䅁䅁牓䅒权奁允䅁允䅁䅁䅅䅁䭁䍁䅣䅁䵁䅉䅅䅁䕁䅁䅁睁䅁䅁䅁权䅁䅁䅁兂䅁䅁䅁乁啹䅑䅯䅉䅅䅁䅅䅁䉁䅁䅁权䵁䅁䅁䍄䉁䅁䅁兂䅁䅁䅍䅁䅁䅁䅯䅁䅁䅁䅕䅁䅁䅁杁此䭁䙁䅣䅁䭁䕁䅑䅁䉁䅁䅁允䅁䅁䅍䍎䄰䅁杷允䅁䅁䅑䅁䑁䅁䅁䅁䭁䅁䅁䅁䙁䅁䅁䅁䅁䩦䅴权湂䅁䅁允䅁䅁䅅䅁䭁䝁䅧䅁䵁䅉䅅䅁䙁䅁䅁睁䅁䅁䅁权䅁䅁䅁兂䅁䅁䅁乁啹䅑䅯兓䅁䅁䅯睏䅁䅁䅅䅁䉁䅁䅁杄啁䅁䅁杍睁䑁䅁杌睁䑁䅙䅏硁䑁䅅䅁䵁䅉䅅䅁䕁䅁䅁睁䅁䅁䅁权䅁䅁䅁兂䅁䅁䅁䱁䩃䅑䅯䅉䅅䅁䅅䅁䉁䅁䅁权䵁䅁䅁䍄䉁䅁䅁䅂䅁䅁䅍䅁䅁䅁䅯䅁䅁䅁䅕䅁䅁䅁䅁䕤䭁䍁䅉䅁䉁䅁䅁允䅁䅁䅯䅄䅁䅁杷允䅁䅁䅑䅁䑁䅁䅁䅁䭁䅁䅁䅁䙁䅁䅁䅁䅁扐䅂权慂䅁䅁允䅁䅁䅅䅁䭁䙁䅳䅁䵁䅉䅅䅁䕁䅁䅁睁䅁䅁䅁权䅁䅁䅁兂䅁䅁䅁䵁㕋䅑䅯克䅁䅁䅅䅁䉁䅁䅁权潁䅁䅁䍄䉁䅁䅁兂䅁䅁䅍䅁䅁䅁䅯䅁䅁䅁䅕䅁䅁䅁䝂䕲䭁䙁䅣䅁䭁䕁䅑䅁䉁䅁䅁允䅁䅁䅍午䅁䅁杷允䅁䅁䅑䅁䑁䅁䅁䅁䭁䅁䅁䅁䙁䅁䅁䅁䅁䰫䄵权䍁䅁䅁允䅁䅁䅅䅁䭁偁䄴䅁䵁䅉䅅䅁䙁䅁䅁睁䅁䅁䅁权䅁䅁䅁兂䅁䅁䅁䍁楩䅑䅯䅑䅁䅁䅯村䅁䅁䅅䅁䉁䅁䅁睁䑂䅂䅁䍄䉁䅁䅁䅂䅁䅁䅍䅁䅁䅁䅯䅁䅁䅁䅕䅁䅁䅁潁䕧䭁䍁䅫䅁䉁䅁䅁允䅁䅁䅯䅋䅁䅁杷允䅁䅁䅑䅁䑁䅁䅁䅁䭁䅁䅁䅁䙁䅁䅁䅁䅁䩯䅊权畂䅁䅁允䅁䅁䅅䅁䭁䡁䅷䅁䵁䅉䅅䅁䙁䅁䅁睁䅁䅁䅁权䅁䅁䅁兂䅁䅁䅁䅁あ䅑䅯䅑䅁䅁䅯䅒䅁䅁䅅䅁䉁䅁䅁睁㥂硷䅙䍄䉁䅁䅁兂䅁䅁䅍䅁䅁䅁䅯䅁䅁䅁䅕䅁䅁䅁权啮䭁䙁䅣䅁䭁䕁䅕䅁䉁䅁䅁允䅁䅁䅍硌䅷䅁杷允䅁䅁䅑䅁䑁䅁䅁䅁䭁䅁䅁䅁䙁䅁䅁䅁䅁煒䅸权慁允䅁允䅁䅁䅅䅁䭁䉁䈰䅁䵁䅉䅅䅁䙁䅁䅁睁䅁䅁䅁权䅁䅁䅁兂䅁䅁䅁䙁橱䅑䅯兓䅁䅁䅯睐䅁䅁䅅䅁䉁䅁䅁杄啁䅁䅁杍㉁䍁䄴兏睁䑁䅁䅍㑁䑁䅑䅁䵁䅉䅅䅁䙁䅁䅁睁䅁䅁䅁权䅁䅁䅁兂䅁䅁䅁䍁睱䅑䅯兔䅁䅁䅯睏䅁䅁䅅䅁䉁䅁䅁杄啁䅁䅁睍睁䍁䄴杍硁䑁䅙睍ㅁ䑁䅣䅁䵁䅉䅅䅁䙁䅁䅁睁䅁䅁䅁权䅁䅁䅁兂䅁䅁䅁䍁睱䅑䅯䅑䅁䅁䅯睑䅁䅁䅅䅁䉁䅁䅁睁牄䬲䄸䍄䉁䅁䅁兂䅁䅁䅍䅁䅁䅁䅯䅁䅁䅁䅕䅁䅁䅁䅁歘䭁䕁䅙䅁䭁䕁䅕䅁䉁䅁䅁允䅁䅁䅕其昳噰捰さ䵁䅉䅅䅁䕁䅁䅁睁䅁䅁䅁权䅁䅁䅁兂䅁䅁䅁䅁硂䅑䅯杌䅁䅁䅅䅁䉁䅁䅁权䵁䅁䅁䍄䉁䅁䅁兂䅁䅁䅍䅁䅁䅁䅯䅁䅁䅁䅯䅄䅁䅁䅯䅑䅁䅁䅯睑䅁䅁䅅䅁䉁䅁䅁权湁䅁䅁䍄䉁䅁䅁䅂䅁䅁䅍䅁䅁䅁䅯䅁䅁䅁䅕䅁䅁䅁睄䕥䭁䭁䅍䅁䉁䅁䅁允䅁䅁䅯䅰䅁䅁杷允䅁䅁䅑䅁䑁䅁䅁䅁䭁䅁䅁䅁䙁䅁䅁䅁䅁䩰䅨权杁允䅁允䅁䅁䅅䅁䭁䅁䅷䅁䵁䅉䅅䅁䕁䅁䅁睁䅁䅁䅁权䅁䅁䅁兂䅁䅁䅁佁穹䅑䅯睰䅁䅁䅅䅁䉁䅁䅁权扃允䅁䍄䉁䅁䅁䅂䅁䅁䅍䅁䅁䅁䅯䅁䅁䅁䅕䅁䅁䅁捄䕬䭁䙁䅯䅁䉁䅁䅁允䅁䅁䅯睗䅁䅁杷允䅁䅁䅑䅁䑁䅁䅁䅁䭁䅁䅁䅁䙁䅁䅁䅁䅁䰲䅤权䱃䅁䅁允䅁䅁䅅䅁䭁䅁䅷䅁䵁䅉䅅䅁䙁䅁䅁睁䅁䅁䅁权䅁䅁䅁兂䅁䅁䅁佁㐲䅑䅯兔䅁䅁䅯䅐䅁䅁䅅䅁䉁䅁䅁杄啁䅁䅁䅎祁䍁䄴睍㍁䑁䅅䅍睁䑁䅍䅁䵁䅉䅅䅁䙁䅁䅁睁䅁䅁䅁权䅁䅁䅁兂䅁䅁䅁䍁睵䅑䅯䅑䅁䅁䅯睑䅁䅁䅅䅁䉁䅁䅁睁慁杁䅁䍄䉁䅁䅁兂䅁䅁䅍䅁䅁䅁䅯䅁䅁䅁䅕䅁䅁䅁十ぶ䭁䙁䅣䅁䭁䕁䅍䅁䉁䅁䅁允䅁䅁䅯睊䅁䅁杷允䅁䅁䅕䅁䑁䅁䅁䅁䭁䅁䅁䅁䙁䅁䅁䅁䅄摆䅂权塂䅁䅁权䙂䅁䅁允䅁䅁䅅䅁䭁䍁䅣䅁䵁䅉䅅䅁䙁䅁䅁睁䅁䅁䅁权䅁䅁䅁兂䅁䅁䅁䱁䩃䅑䅯䅑䅁䅁䅯兒䅁䅁䅅䅁䉁䅁䅁睁時</t>
  </si>
  <si>
    <t>杳䅁䍄䉁䅁䅁兂䅁䅁䅍䅁䅁䅁䅯䅁䅁䅁䅕䅁䅁䅁煁歱䭁䕁䅙䅁䭁䕁䅍䅁䉁䅁䅁允䅁䅁䅕啰呭歊愱う䵁䅉䅅䅁䕁䅁䅁睁䅁䅁䅁权䅁䅁䅁兂䅁䅁䅁䭁潂䅑䅯䅪䅁䅁䅅䅁䉁䅁䅁权䵁䅁䅁䍄䉁䅁䅁䅂䅁䅁䅍䅁䅁䅁䅯䅁䅁䅁䅕䅁䅁䅁䅁䕥䭁䍁䅉䅁䉁䅁䅁允䅁䅁䅯䅄䅁䅁杷允䅁䅁䅕䅁䑁䅁䅁䅁䭁䅁䅁䅁䭁䅁䅷䅁䭁䕁䅁䅁䭁䕁䅑䅁䉁䅁䅁允䅁䅁䅯睊䅁䅁杷允䅁䅁䅑䅁䑁䅁䅁䅁䭁䅁䅁䅁䙁䅁䅁䅁䅁䡁䅨权䍁䅁䅁允䅁䅁䅅䅁䭁偁䅷䅁䵁䅉䅅䅁䙁䅁䅁睁䅁䅁䅁权䅁䅁䅁兂䅁䅁䅁䵁㕋䅑䅯睖䅁䅁䅯䅒䅁䅁䅅䅁䉁䅁䅁睁㍃杋䅁䍄䉁䅁䅁䅂䅁䅁䅍䅁䅁䅁䅯䅁䅁䅁䅕䅁䅁䅁䙃䕵䭁䍁䅫䅁䉁䅁䅁允䅁䅁䅯睊䅁䅁杷允䅁䅁䅕䅁䑁䅁䅁䅁䭁䅁䅁䅁䙁䅁䅁䅁䅁䭙䅂权䝂䅁䅁权䉂䅁䅁允䅁䅁䅅䅁䙁䉁煂渱乊〲䅸䍄䉁䅁䅁兂䅁䅁䅍䅁䅁䅁䅯䅁䅁䅁䅕䅁䅁䅁慂は䭁䕁䅁䅁䭁䕁䅉䅁䉁䅁䅁允䅁䅁䅍䈴煡䅁杷允䅁䅁䅕䅁䑁䅁䅁䅁䭁䅁䅁䅁䙁䅁䅁䅁䅁牋䅂权乂䅁䅁权㥁䅁䅁允䅁䅁䅅䅁佁䉁䅑䅁穁䑁䅣杌ぁ䑁䅁杍ぁ䑁䅣杍䅁䅁杷允䅁䅁䅕䅁䑁䅁䅁䅁䭁䅁䅁䅁䙁䅁䅁䅁䅁㝋䅂权䅂䅁䅁权䕂䅁䅁允䅁䅁䅅䅁䑁乁䅑䅁䵁䅉䅅䅁䙁䅁䅁睁䅁䅁䅁权䅁䅁䅁兂䅁䅁䅁䅁敂䅑䅯兓䅁䅁䅯䅐䅁䅁䅅䅁䉁䅁䅁杄十䅁䅁兏畁䑁䅕免穁䑁䅑䅏ぁ䅁䅁䍄䉁䅁䅁䅂䅁䅁䅍䅁䅁䅁䅯䅁䅁䅁䅕䅁䅁䅁瑄䕵䭁䥁䅷䅁䉁䅁䅁允䅁䅁䅯兪䅁䅁杷允䅁䅁䅑䅁䑁䅁䅁䅁䭁䅁䅁䅁䙁䅁䅁䅁䅁扖䅸权䵃䅁䅁允䅁䅁䅅䅁䭁乁䄸䅁䵁䅉䅅䅁䕁䅁䅁睁䅁䅁䅁权䅁䅁䅁兂䅁䅁䅁偁㑂䅑䅯睩䅁䅁䅅䅁䉁䅁䅁权䵁䅁䅁䍄䉁䅁䅁兂䅁䅁䅍䅁䅁䅁䅯䅁䅁䅁䅕䅁䅁䅁䅁啣䭁䕁䅙䅁䭁䕁䅉䅁䉁䅁䅁允䅁䅁䅕䬳歆婯㝂啕䵁䅉䅅䅁䕁䅁䅁睁䅁䅁䅁权䅁䅁䅁兂䅁䅁䅁䭁卩䅑䅯䅅䅅䅁䅅䅁䉁䅁䅁权十允䅁䍄䉁䅁䅁兂䅁䅁䅍䅁䅁䅁䅯䅁䅁䅁䅕䅁䅁䅁䭁䕳䭁䕁䅁䅁䭁䕁䅍䅁䉁䅁䅁允䅁䅁䅍空䱍䅁杷允䅁䅁䅑䅁䑁䅁䅁䅁䭁䅁䅁䅁䙁䅁䅁䅁䅁牅䄹权慂䅁䅁允䅁䅁䅅䅁䭁䅁䈴䅁䵁䅉䅅䅁䕁䅁䅁睁䅁䅁䅁权䅁䅁䅁兂䅁䅁䅁䅁歁䅑䅯杇䅅䅁䅅䅁䉁䅁䅁权捁允䅁䍄䉁䅁䅁䅂䅁䅁䅍䅁䅁䅁䅯䅁䅁䅁䅕䅁䅁䅁獃䕲䭁䉁䉁䅁䉁䅁䅁允䅁䅁䅯杅䅅䅁杷允䅁䅁䅕䅁䑁䅁䅁䅁䭁䅁䅁䅁䙁䅁䅁䅁䅁䱳䅎权塂䅁䅁权䙂䅁䅁允䅁䅁䅅䅁䑁乁猸䅁䵁䅉䅅䅁䙁䅁䅁睁䅁䅁䅁权䅁䅁䅁兂䅁䅁䅁䍁睱䅑䅯䅑䅁䅁䅯兒䅁䅁䅅䅁䉁䅁䅁睁佂灔䅅䍄䉁䅁䅁䅂䅁䅁䅍䅁䅁䅁䅯䅁䅁䅁䅕䅁䅁䅁䅁䕊䭁䉁䉫䅁䉁䅁䅁允䅁䅁䅉眰䵣䅉䅅䅁䙁䅁䅁睁䅁䅁䅁权䅁䅁䅁兂䅁䅁䅁䙁橱䅑䅯兔䅁䅁䅯児䅁䅁䅅䅁䉁䅁䅁杄十䅁䅁睍㑁䍁䄴䅍㑁䑁䅙䅍ぁ䅁䅁䍄䉁䅁䅁䅂䅁䅁䅍䅁䅁䅁䅯䅁䅁䅁䅕䅁䅁䅁权䕡䭁䍁䅯䅁䉁䅁䅁允䅁䅁䅯睋䅁䅁杷允䅁䅁䅑䅁䑁䅁䅁䅁䭁䅁䅁䅁䙁䅁䅁䅁䅁煔䅒权慂䅁䅁允䅁䅁䅅䅁䭁䝁䅅䅁䵁䅉䅅䅁䙁䅁䅁睁䅁䅁䅁权䅁䅁䅁兂䅁䅁䅁䍁㉂䅑䅯睖䅁䅁䅯睑䅁䅁䅅䅁䉁䅁䅁睁䡂睌䅁䍄䉁䅁䅁兂䅁䅁䅍䅁䅁䅁䅯䅁䅁䅁䅕䅁䅁䅁䙂䕴䭁䑁䅯䅁䭁䑁䄰䅁䉁䅁䅁允䅁䅁䄴䅄䅁䑁䅙兎㑁䑁䅣免䅁䅁杷允䅁䅁䅕䅁䑁䅁䅁䅁䭁䅁䅁䅁䙁䅁䅁䅁䅁䠴䅊权乂䅁䅁权㥁䅁䅁允䅁䅁䅅䅁佁䉁䅑䅁穁䑁䅣杌祁䑁䅫兎㕁䑁䅑睎䅁䅁杷允䅁䅁䅕䅁䑁䅁䅁䅁䭁䅁䅁䅁䙁䅁䅁䅁䅁㝋䅂权䅂䅁䅁权䙂䅁䅁允䅁䅁䅅䅁䑁䡁䍉䅁䵁䅉䅅䅁䙁䅁䅁睁䅁䅁䅁权䅁䅁䅁兂䅁䅁䅁䙁䵩䅑䅯睖䅁䅁䅯䅒䅁䅁䅅䅁䉁䅁䅁睁啄杈䅁䍄䉁䅁䅁兂䅁䅁䅍䅁䅁䅁䅯䅁䅁䅁䅕䅁䅁䅁㡃䕬䭁䕁䅁䅁䭁䕁䅉䅁䉁䅁䅁允䅁䅁䅍䡡䅷䅁杷允䅁䅁䅕䅁䑁䅁䅁䅁䭁䅁䅁䅁䙁䅁䅁䅁䅁䥳䅬权䝂䅁䅁权䉂䅁䅁允䅁䅁䅅䅁䭁䍁䅣䅁䵁䅉䅅䅁䙁䅁䅁睁䅁䅁䅁权䅁䅁䅁兂䅁䅁䅁䅁㡡䅑䅯兔䅁䅁䅯材䅁䅁䅅䅁䉁䅁䅁杄啁䅁䅁杍㉁䍁䄴睍㕁䑁䅁䅎㉁䑁䅑䅁䵁䅉䅅䅁䕁䅁䅁睁䅁䅁䅁权䅁䅁䅁权䵁䅁䅁权楁䅁䅁允䅁䅁䅅䅁䭁䅁䅷䅁䵁䅉䅅䅁䙁䅁䅁睁䅁䅁䅁权䅁䅁䅁兂䅁䅁䅁䱁穃䅑䅯睒䅁䅁䅯材䅁䅁䅅䅁䉁䅁䅁杄十䅁䅁䅏畁䑁䅫李硁䑁䅉䅎㕁䅁䅁䍄䉁䅁䅁兂䅁䅁䅍䅁䅁䅁䅯䅁䅁䅁䅕䅁䅁䅁䅁歗䭁䍁䉯䅁䭁䕁䅅䅁䉁䅁䅁允䅁䅁䅯睊䅁䅁杷允䅁䅁䅑䅁䑁䅁䅁䅁䭁䅁䅁䅁䙁䅁䅁䅁䅁牡䅨权䭃䅁䅁允䅁䅁䅅䅁䭁䍁䅣䅁䵁䅉䅅䅁䙁䅁䅁睁䅁䅁䅁权䅁䅁䅁兂䅁䅁䅁䥁㑗䅑䅯䅑䅁䅁䅯睑䅁䅁䅅䅁䉁䅁䅁睁獁䅣䅁䍄䉁䅁䅁兂䅁䅁䅍䅁䅁䅁䅯䅁䅁䅁䅕䅁䅁䅁啁の䭁䕁䅙䅁䭁䕁䅉䅁䉁䅁䅁允䅁䅁䅕丰䉬睚摥扶䴸䅉䅅䅁䙁䅁䅁睁䅁䅁䅁权䅁䅁䅁兂䅁䅁䅁佁祂䅑䅯睖䅁䅁䅯兑䅁䅁䅅䅁䉁䅁䅁睁䉁䅈䅁䍄䉁䅁䅁䅂䅁䅁䅍䅁䅁䅁䅯䅁䅁䅁䅕䅁䅁䅁䅁歓䭁䥁䅳䅁䉁䅁䅁允䅁䅁䅣䅁䅁䭁噄唵䵁䅉䅅䅁䕁䅁䅁睁䅁䅁䅁权䅁䅁䅁兂䅁䅁䅁䅁扂䅑䅯杩䅁䅁䅅䅁䉁䅁䅁杄䝁䅁䅁李睁䅁䅁䍄䉁䅁䅁兂䅁䅁䅍䅁䅁䅁䅯䅁䅁䅁䅕䅁䅁䅁杁此䭁䙁䅣䅁䭁䕁䅕䅁䉁䅁䅁允䅁䅁䅍䍳䅳䅁杷允䅁䅁䅑䅁䑁䅁䅁䅁䭁䅁䅁䅁䙁䅁䅁䅁䅁捯䅆权獁䅁䅁允䅁䅁䅅䅁䭁䍁䄰䅁䵁䅉䅅䅁䕁䅁䅁睁䅁䅁䅁权䅁䅁䅁兂䅁䅁䅁乁权䅑䅯杗䅁䅁䅅䅁䉁䅁䅁权桂䅁䅁䍄䉁䅁䅁兂䅁䅁䅍䅁䅁䅁䅯䅁䅁䅁䅕䅁䅁䅁杄止䭁䕁䄰䅁䭁䑁䅷䅁䉁䅁䅁允䅁䅁䄴䅆䅁䑁䅉䅎畁䑁䅑兏㍁䑁䅁睎祁䅁䅁䍄䉁䅁䅁䅂䅁䅁䅍䅁䅁䅁䅯䅁䅁䅁䅕䅁䅁䅁潁歯䭁䍁䄴䅁䉁䅁䅁允䅁䅁䅯睌䅁䅁杷允䅁䅁䅕䅁䑁䅁䅁䅁䭁䅁䅁䅁䙁䅁䅁䅁䅁䡁䅨权塂䅁䅁权䙂䅁䅁允䅁䅁䅅䅁䑁乁捕䅁䵁䅉䅅䅁䕁䅁䅁睁䅁䅁䅁权䅁䅁䅁兂䅁䅁䅁䑁污䅑䅯杋䅁䅁䅅䅁䉁䅁䅁权䵁䅁䅁䍄䉁䅁䅁䅂䅁䅁䅍䅁䅁䅁䅯䅁䅁䅁䅕䅁䅁䅁䅃䕕䭁䍁䅯䅁䉁䅁䅁允䅁䅁䅯睋䅁䅁杷允䅁䅁䅕䅁䑁䅁䅁䅁䭁䅁䅁䅁䙁䅁䅁䅁䅁㝋䅂权䝂䅁䅁权䉂䅁䅁允䅁䅁䅅䅁䙁䝁兵䜲㜹扑⽍䍄䉁䅁䅁䅂䅁䅁䅍䅁䅁䅁䅯䅁䅁䅁䅕䅁䅁䅁獁歲䭁䥁䅧䅁䉁䅁䅁允䅁䅁䄴䅃䅁䑁䅅䅍睁䅁䅁䍄䉁䅁䅁兂䅁䅁䅍䅁䅁䅁䅯䅁䅁䅁䅕䅁䅁䅁煁䕳䭁䕁䅙䅁䭁䕁䅍䅁䉁䅁䅁允䅁䅁䅕圷䥂㝆奖さ䵁䅉䅅䅁䕁䅁䅁睁䅁䅁䅁权䅁䅁䅁兂䅁䅁䅁䥁㙥䅑䅯杉䅁䅁䅅䅁䉁䅁䅁权䵁䅁䅁䍄䉁䅁䅁兂䅁䅁䅍䅁䅁䅁䅯䅁䅁䅁䅕䅁䅁䅁煁䕳䭁䕁䅙䅁䭁䕁䅅䅁䉁䅁䅁允䅁䅁䅕啉㕴桫慑啕䵁䅉䅅䅁䕁䅁䅁睁䅁䅁䅁权䅁䅁䅁兂䅁䅁䅁䭁卓䅑䅯睚䅁䅁䅅䅁䉁䅁䅁权潂䅁䅁䍄䉁䅁䅁兂䅁䅁䅍䅁䅁䅁䅯䅁䅁䅁䅕䅁䅁䅁㡂ね䭁䙁䅣䅁䭁䕁䅍䅁䉁䅁䅁允䅁䅁䅯睊䅁䅁杷允䅁䅁䅑䅁䑁䅁䅁䅁䭁䅁䅁䅁䙁䅁䅁䅁䅁䥷䅰权䵃䅁䅁允䅁䅁䅅䅁䭁佁䅅䅁䵁䅉䅅䅁䕁䅁䅁睁䅁䅁䅁权䅁䅁䅁兂䅁䅁䅁䅁㡥䅑䅯杍䅁䅁䅅䅁䉁䅁䅁权潁䅁䅁䍄䉁䅁䅁兂䅁䅁䅍䅁䅁䅁䅯䅁䅁䅁䅕䅁䅁䅁䍄啵䭁䕁䅙䅁䭁䕁䅉䅁䉁䅁䅁允䅁䅁䅕䑐㤸海坪䕕䵁䅉䅅䅁䙁䅁䅁睁䅁䅁䅁权䅁䅁䅁兂䅁䅁䅁䡁㥹䅑䅯兔䅁䅁䅯児䅁䅁䅅䅁䉁䅁䅁杄啁䅁䅁䅎睁䍁䄴李㉁䑁䅕兏ぁ䑁䅣䅁䵁䅉䅅䅁䙁䅁䅁睁䅁䅁䅁权䅁䅁䅁兂䅁䅁䅁䍁稲䅑䅯杒䅁䅁䅯睑䅁䅁䅅䅁䉁䅁䅁兂慄㙸橣睗丵䅑杷允䅁䅁䅑䅁䑁䅁䅁䅁䭁䅁䅁䅁䙁䅁䅁䅁䅁䝑䄹权杁允䅁允䅁䅁䅅䅁䭁䍁䉉䅁䵁䅉䅅䅁䙁䅁䅁睁䅁䅁䅁权䅁䅁䅁兂䅁䅁䅁䍁ㅓ䅑䅯兔䅁䅁䅯睐䅁䅁䅅䅁䉁䅁䅁杄啁䅁䅁杍硁䍁䄴䅏ぁ䑁䅫䅍ぁ䑁䅍䅁䵁䅉䅅䅁䕁䅁䅁睁䅁䅁䅁权䅁䅁䅁兂䅁䅁䅁佁䝃䅑䅯䅅䅅䅁䅅䅁䉁䅁䅁权十允䅁䍄䉁䅁䅁䅂䅁䅁䅍䅁䅁䅁䅯䅁䅁䅁䅕䅁䅁䅁啂歵䭁䭁䅣䅁䉁䅁䅁允䅁䅁䅯杳䅁䅁杷允䅁䅁䅕䅁䑁䅁䅁䅁䭁䅁䅁䅁䙁䅁䅁䅁䅁䙧䅂权乂䅁䅁权㥁䅁䅁允䅁䅁䅅䅁佁䉁䅑䅁穁䑁䅣杌㕁䑁䅉睍穁䑁䅑杍䅁䅁杷允䅁䅁䅑䅁䑁䅁䅁䅁䭁䅁䅁䅁䙁䅁䅁䅁䅁䰫䄵权煁䅁䅁允䅁䅁䅅䅁䭁䅁䅷䅁䵁䅉䅅䅁䕁䅁䅁睁䅁䅁䅁权䅁䅁䅁兂䅁䅁䅁䅁㑂䅑䅯䅅䅅䅁䅅䅁䉁䅁䅁权十允䅁䍄䉁䅁䅁䅂䅁䅁䅍䅁䅁䅁䅯䅁䅁䅁䅕䅁䅁䅁睂啹䭁䭁䅣䅁䉁䅁䅁允䅁䅁䅯睱䅁䅁杷允䅁䅁䅕䅁䑁䅁䅁䅁䭁䅁䅁䅁䙁䅁䅁䅁䅁扇䅎权䅂䅁䅁权䙂䅁䅁允䅁䅁䅅䅁䑁䵁ㅰ䅁䵁䅉䅅䅁䕁䅁䅁睁䅁䅁䅁权䅁䅁䅁兂䅁䅁䅁䉁㙩䅑䅯䅪䅁䅁䅅䅁䉁䅁䅁权佃䅁䅁䍄䉁䅁䅁兂䅁䅁䅍䅁䅁䅁䅯䅁䅁䅁䅕䅁䅁䅁䅂っ䭁䕁䅙䅁䭁䕁䅅䅁䉁䅁䅁允䅁䅁䅕剋癱湊䅣䕔䵁䅉䅅䅁䙁䅁䅁睁䅁䅁䅁权䅁䅁䅁兂䅁䅁䅁䍁睱䅑䅯杒䅁䅁䅯村䅁䅁䅅䅁䉁䅁䅁兂兂栵癎晊偊䅑杷允䅁䅁䅕䅁䑁䅁䅁䅁䭁䅁䅁䅁䙁䅁䅁䅁䅁䵣䅬权䅂䅁䅁权䙂䅁䅁允䅁䅁䅅䅁䭁䍁䅣䅁䵁䅉䅅䅁䕁䅁䅁睁䅁䅁䅁权䅁䅁䅁兂䅁䅁䅁䍁㙹䅑䅯杇䅅䅁䅅䅁䉁䅁䅁权摁允䅁䍄䉁䅁䅁䅂䅁䅁䅍䅁䅁䅁䅯䅁䅁䅁䅯眵䭣䅧䅯杇䅅䅁䅅䅁䉁䅁䅁权䵁䅁䅁䍄䉁䅁䅁兂䅁䅁䅍䅁䅁䅁䅯䅁䅁䅁䅕䅁䅁䅁䅃啕䭁䕁䅙䅁䭁䕁䅍䅁䉁䅁䅁允䅁䅁䅕䱔䑃摌桅䐫䴸䅉䅅䅁䙁䅁䅁睁䅁䅁䅁权䅁䅁䅁兂䅁䅁䅁䭁瑱䅑䅯杏䅁䅁䅯䅐䅁䅁䅅䅁䉁䅁䅁杄坁䅁䅁免睁䑁䅅免祁䍁䄴䅍睁䑁䅁免䅁䅁杷允䅁䅁䅑䅁䑁䅁䅁䅁䭁䅁䅁䅁䙁䅁䅁䅁䅁䩭䅊权橃䅁䅁允䅁䅁䅅䅁䭁䭁䅑䅁䵁䅉䅅䅁䕁䅁䅁睁䅁䅁䅁权䅁䅁䅁兂䅁䅁䅁䅁睱䅑䅯杇䅅䅁䅅䅁䉁䅁䅁权捁允䅁䍄䉁䅁䅁䅂䅁䅁䅍䅁䅁䅁䅯䅁䅁䅁䅕䅁䅁䅁䍄啵䭁䍁䅷䅁䉁䅁䅁允䅁䅁䅯兌䅁䅁杷允䅁䅁䅑䅁䑁䅁䅁䅁䭁䅁䅁䅁䙁䅁䅁䅁䅁䩥䅴权奁允䅁允䅁䅁䅅䅁䭁䍁䅣䅁䵁䅉䅅䅁䙁䅁䅁睁䅁䅁䅁权䅁䅁䅁兂䅁䅁䅁䉁穭䅑䅯兓䅁䅁䅯睏䅁䅁䅅䅁䉁䅁䅁杄啁䅁䅁免睁䍁䄴䅍㕁䑁䅕睎祁䑁䅕䅁䵁䅉䅅䅁䕁䅁䅁睁䅁䅁䅁权䅁䅁䅁兂䅁䅁䅁䭁千䅑䅯睚䅁䅁䅅䅁䉁䅁䅁权潂䅁䅁䍄䉁䅁䅁兂䅁䅁䅍䅁䅁䅁䅯䅁䅁䅁䅕䅁䅁䅁䅃䕕䭁䕁䄰䅁䭁䑁䄴䅁䉁䅁䅁允䅁䅁䄴䅆䅁䑁䅍免畁䑁䅧睍硁䑁䅍杍㑁䅁䅁䍄䉁䅁䅁兂䅁䅁䅍䅁䅁䅁䅯䅁䅁䅁䅕䅁䅁䅁䍄啳䭁䙁䅣䅁䭁䕁䅅䅁䉁䅁䅁允䅁䅁䅍祶䅫䅁杷允䅁䅁䅕䅁䑁䅁䅁䅁䭁䅁䅁䅁䙁䅁䅁䅁䅁䡑䅎权䅂䅁䅁权䉂䅁䅁允䅁䅁䅅䅁䑁䕁敃䅕䵁䅉䅅䅁䙁䅁䅁睁䅁䅁䅁权䅁䅁䅁兂䅁䅁䅁䩁卩䅑䅯杒䅁䅁䅯睑䅁䅁䅅䅁䉁䅁䅁兂㙄畮㝨畯䘸䅑杷允䅁䅁䅑䅁䑁䅁䅁䅁䭁䅁䅁䅁䙁䅁䅁䅁䅁䨳䅒权䵃䅁䅁允䅁䅁䅅䅁䭁䥁䄰䅁䵁䅉䅅䅁䙁䅁䅁睁䅁䅁䅁权䅁䅁䅁兂䅁䅁䅁䩁卹䅑䅯睒䅁䅁䅯睏䅁䅁䅅䅁䉁䅁䅁杄十䅁䅁睍畁䑁䅑睍㍁䑁䅣䅏㑁䅁䅁䍄䉁䅁䅁兂䅁䅁䅍䅁䅁䅁䅯䅁䅁䅁䅕䅁䅁䅁杄止䭁䕁䅙䅁䭁䕁䅉䅁䉁䅁䅁允䅁䅁䅕桳ね扊婔䕓䵁䅉䅅䅁䙁䅁䅁睁䅁䅁䅁权䅁䅁䅁兂䅁䅁䅁佁㐲䅑䅯兓䅁䅁䅯材䅁䅁䅅䅁䉁䅁䅁杄坁䅁䅁免㑁䑁䅙杌㑁䑁䅣䅎㑁䑁䅫䅏䅁䅁杷允䅁䅁䅕䅁䑁䅁䅁䅁䭁䅁䅁䅁䙁䅁䅁䅁䅁䙁䄵权䝂䅁䅁权䉂䅁䅁允䅁䅁䅅䅁䙁䡁挫湭扔䔷䅬䍄䉁䅁䅁兂䅁䅁䅍䅁䅁䅁䅯䅁䅁䅁䅕䅁䅁䅁瑄䕵䭁䕁䅫䅁䭁䑁䅷䅁䉁䅁䅁允䅁䅁䄴杄䅁䑁䅅兏ㅁ䍁䄴兎㍁䅁䅁䍄䉁䅁䅁兂䅁䅁䅍䅁䅁䅁䅯䅁䅁䅁䅕䅁䅁䥁㝂啷䭁䕁䅙䅁䭁䕁䅍䅁䉁䅁䅁允䅁䅁䅕乢塯塰㕌き䵁䅉䅅䅁䕁䅁䅁睁䅁䅁䅁权䅁䅁䅁兂䅁䅁䅁䵁㑂䅑䅯克䅁䅁䅅䅁䉁䅁䅁权湁䅁䅁䍄䉁䅁䅁䅂䅁䅁䅍䅁䅁䅁䅯䅁䅁䅁䅕䅁䅁䅁㉂啰䭁䍁䅷䅁䉁䅁䅁允䅁䅁䅯兌䅁䅁杷允䅁䅁䅕䅁䑁䅁䅁䅁䭁䅁䅁䅁䙁䅁䅁䅁䅁䬰䅂权䅂䅁䅁权䑂䅁䅁允䅁䅁䅅䅁䑁乁浒䅁䵁䅉䅅䅁䙁䅁䅁睁䅁䅁䅁权䅁䅁䅁兂䅁䅁䅁䭁千䅑䅯睖䅁䅁䅯兑䅁䅁䅅䅁䉁䅁䅁权湁䅁䅁䍄䉁䅁䅁䅂䅁䅁䅍䅁䅁䅁䅯䅁䅁䅁䅕䅁䅁䅁权歫䭁䅁䅉䅁䉁䅁䅁允䅁䅁䅯杭䅁䅁杷允䅁䅁䅑䅁䑁䅁䅁䅁䭁䅁䅁䅁䙁䅁䅁䅁䅁䭌䄵权啁允䅁允䅁䅁䅅䅁䭁䡁䉑䅁䵁䅉䅅䅁䙁䅁䅁睁䅁䅁䅁权䅁䅁䅁兂䅁䅁䅁䙁㙓䅑䅯睖䅁䅁䅯兑䅁䅁䅅䅁䉁䅁䅁睁睂睎䅁䍄䉁䅁䅁兂䅁䅁䅍䅁䅁䅁䅯䅁䅁䅁䅕䅁䅁䅁䅂ぢ䭁䙁䅣䅁䭁䕁䅉䅁䉁䅁䅁允䅁䅁䅍硣䅷䅁杷允䅁䅁䅕䅁䑁䅁䅁䅁䭁䅁䅁䅁䙁䅁䅁䅁䅁䡯䅂权塂䅁䅁权䕂䅁䅁允䅁䅁䅅䅁䑁䝁扣䅁䵁䅉䅅䅁䙁䅁䅁睁䅁䅁䅁权䅁䅁䅁兂䅁䅁䅁䱁塩䅑䅯兓䅁䅁䅯材䅁䅁䅅䅁䉁䅁䅁杄啁䅁䅁免睁䍁䄴兏硁䑁䅣睍硁䑁䅉䅁䵁䅉䅅䅁䕁䅁䅁睁䅁䅁䅁权䅁䅁䅁兂䅁䅁䅁䉁㉃䅑䅯杁䅁䅁䅅䅁䉁䅁䅁权㡃允䅁䍄䉁䅁䅁兂䅁䅁䅍䅁䅁䅁䅯䅁䅁䅁䅕䅁䅁䅁杄正䭁䕁䅁䅁䭁䕁䅅䅁䉁䅁䅁允䅁䅁䅍渵漸䅁杷允䅁䅁䅕䅁䑁䅁䅁䅁䭁䅁䅁䅁䙁䅁䅁䅁䅁䥕䅎权䝂䅁䅁权䙂䅁䅁允䅁䅁䅅䅁䙁䭁琰䕫䵁ㅡ䅆䍄䉁䅁䅁兂䅁䅁䅍䅁䅁䅁䅯䅁䅁䅁䅕䅁䅁䅁畁び䭁䙁䅣䅁䭁䕁䅕䅁䉁䅁䅁允䅁䅁䅍汊䅅䅁杷允䅁䅁䅕䅁䑁䅁䅁䅁䭁䅁䅁䅁䙁䅁䅁䅁䅁䰷䅎权䅂䅁䅁权䕂䅁䅁允䅁䅁䅅䅁䑁䅁䈸䅁䵁䅉䅅䅁䕁䅁䅁睁䅁䅁䅁权䅁䅁䅁兂䅁䅁䅁䩁㙗䅑䅯杁䅁䅁䅅䅁䉁䅁䅁权㕃允䅁䍄䉁䅁䅁兂䅁䅁䅍䅁䅁䅁䅯䅁䅁䅁䅕䅁䅁䅁䭁䕳䭁䕁䅁䅁䭁䕁䅉䅁䉁䅁䅁允䅁䅁䅍佲䭁䅁杷允䅁䅁䅕䅁䑁䅁䅁䅁䭁䅁䅁䅁䭁䅁䅷䅁䭁䕁䅙䅁䭁䕁䅍䅁䉁䅁䅁允䅁䅁䅯睊䅁䅁杷允䅁䅁䅑䅁䑁䅁䅁䅁䭁䅁䅁䅁䙁䅁䅁䅁䅁䡯䅂权楁䅁䅁允䅁䅁䅅䅁䭁䅁䅷䅁䵁䅉䅅䅁䙁䅁䅁睁䅁䅁䅁权䅁䅁䅁兂䅁䅁䅁䅁硂䅑䅯䅑䅁䅁䅯睑䅁䅁䅅䅁䉁䅁䅁睁㡂呪䅯䍄䉁䅁䅁䅂䅁䅁䅍䅁䅁䅁䅯䅁䅁䅁䅕䅁䅁䅁奄䕩䭁䍁䄴䅁䉁䅁䅁允䅁䅁䅯䅄䅁䅁杷允䅁䅁䅑䅁䑁䅁䅁䅁䭁䅁䅁䅁䙁䅁䅁䅁䅁㝷䅆权灁䅁䅁允䅁䅁䅅䅁䭁䑁䅅䅁䵁䅉䅅䅁䙁䅁䅁睁䅁䅁䅁权䅁䅁䅁兂䅁䅁䅁䕁獡䅑䅯䅑䅁䅁䅯村䅁䅁䅅䅁䉁䅁䅁睁㍁歰䅁䍄䉁䅁䅁兂䅁䅁䅍䅁䅁䅁䅯䅁䅁䅁䅕䅁䅁䅁杄歨䭁䕁䅁䅁䭁䕁䅑䅁䉁䅁䅁允䅁䅁䅍䉓䅣䅁杷允䅁䅁䅑䅁䑁䅁䅁䅁䭁䅁䅁䅁䙁䅁䅁䅁䅁扌䅎权畂䅁䅁允䅁䅁䅅䅁䭁䙁䉣䅁䵁䅉䅅䅁䙁䅁䅁睁䅁䅁䅁权䅁䅁䅁兂䅁䅁䅁䍁睵䅑䅯杒䅁䅁䅯睑䅁䅁䅅䅁䉁䅁䅁兂䍄䄲橚㑇桺睐杷允䅁䅁䅕䅁䑁䅁䅁䅁䭁䅁䅁䅁䙁䅁䅁䅁䅁䩰䅊权䝂䅁䅁权䑂䅁䅁允䅁䅁䅅䅁䙁乁汹婣䝦剘䅊䍄䉁䅁䅁兂䅁䅁䅍䅁䅁䅁䅯䅁䅁䅁䅕䅁䅁䅁权䕡䭁䕁䅁䅁䭁䕁䅉䅁䉁䅁䅁允䅁䅁䅍杲䙳䅁杷允䅁䅁䅑䅁䑁䅁䅁䅁䭁䅁䅁䅁䙁䅁䅁䅁䅁䱊䅖权奁允䅁允䅁䅁䅅䅁䭁䍁䅣䅁䵁䅉䅅䅁䕁䅁䅁睁䅁䅁䅁权䅁䅁䅁兂䅁䅁䅁䉁歹䅑䅯杉䅁䅁䅅䅁䉁䅁䅁权䵁䅁䅁䍄䉁䅁䅁兂䅁䅁䅍䅁䅁䅁䅯䅁䅁䅁䅕䅁䅁䅁慂は䭁䕁䅙䅁䭁䕁䅍䅁䉁䅁䅁允䅁䅁䅕樱㡦䩨㕚歕䵁䅉䅅䅁䕁䅁䅁睁䅁䅁䅁权䅁䅁䅁兂䅁䅁䅁乁权䅑䅯睰䅁䅁䅅䅁䉁䅁䅁权䉄䅁䅁䍄䉁䅁䅁兂䅁䅁䅍䅁䅁䅁䅯䅁䅁䅁䅕䅁䅁䅁元っ䭁䕁䄰䅁䭁䑁䄰䅁䉁䅁䅁允䅁䅁䄴䅆䅁䑁䅍李畁䑁䅍杍睁䑁䅕睎㑁䅁䅁䍄䉁䅁䅁兂䅁䅁䅍䅁䅁䅁䅯䅁䅁䅁䅕䅁䅁䅁杂啧䭁䕁䅫䅁䭁䑁䄰䅁䉁䅁䅁允䅁䅁䄴杅䅁䑁䅧杌睁䑁䅙兎㑁䑁䅍睎䅁䅁杷允䅁䅁䅑䅁䑁䅁䅁䅁䭁䅁䅁䅁䙁䅁䅁䅁䅁䩮䅊权䵃䅁䅁允䅁䅁䅅䅁䭁䥁䄰䅁䵁䅉䅅䅁䕁䅁䅁睁䅁䅁䅁权䅁䅁䅁兂䅁䅁䅁䭁摃䅑䅯杊䅁䅁䅅䅁䉁䅁䅁权湁䅁䅁䍄䉁䅁䅁兂䅁䅁䅍䅁䅁䅁䅯䅁䅁䅁䅕䅁䅁䅁䅂歖䭁䕁䄰䅁䭁䑁䅳䅁䉁䅁䅁允䅁䅁䄴䅆䅁䑁䅅睎畁䑁䅙睎祁䑁䅉杍㑁䅁䅁䍄䉁䅁䅁䅂䅁䅁䅍䅁䅁䅁䅯䅁䅁䅁䅕䅁䅁䅁䡃歵䭁䍁䅫䅁䉁䅁䅁允䅁䅁䅯睊䅁䅁杷允䅁䅁䅑䅁䑁䅁䅁䅁䭁䅁䅁䅁䙁䅁䅁䅁䅁䩰䅊权楁䅁䅁允䅁䅁䅅䅁䭁䅁䅷䅁䵁䅉䅅䅁䙁䅁䅁睁䅁䅁䅁权䅁䅁䅁兂䅁䅁䅁䕁療䅑䅯睖䅁䅁䅯兒䅁䅁䅅䅁䉁䅁䅁睁䥁先䅁䍄䉁䅁䅁䅂䅁䅁䅍䅁䅁䅁䅯䅁䅁䅁䅕䅁䅁䅁㑄啨䭁䉁䉧䅁䉁䅁䅁允䅁䅁䅯睊䅁䅁杷允䅁䅁䅕䅁䑁䅁䅁䅁䭁䅁䅁䅁䙁䅁䅁䅁䅁䜴䄵权塂䅁䅁权䉂䅁䅁允䅁䅁䅅䅁䑁偁搸䅁䵁䅉䅅䅁䙁䅁䅁睁䅁䅁䅁权䅁䅁䅁兂䅁䅁䅁䕁欶䅑䅯兔䅁䅁䅯睐䅁䅁䅅䅁䉁䅁䅁杄啁䅁䅁睎祁䍁䄴䅎睁䑁䅍兎祁䑁䅉䅁䵁䅉䅅䅁䕁䅁䅁睁䅁䅁䅁权䅁䅁䅁兂䅁䅁䅁乁权䅑䅯杢䅁䅁䅅䅁䉁䅁䅁权偄䅁䅁䍄䉁䅁䅁兂䅁䅁䅍䅁䅁䅁䅯䅁䅁䅁䅕䅁䅁䅁㑄歶䭁䕁䅫䅁䭁䑁䄰䅁䉁䅁䅁允䅁䅁䅯睊䅁䅁杷允䅁䅁䅕䅁䑁䅁䅁䅁䭁䅁䅁䅁䙁䅁䅁䅁䅁䥷䅰权䅂䅁䅁权䕂䅁䅁允䅁䅁䅅䅁䑁偁婴杁䵁䅉䅅䅁䙁䅁䅁睁䅁䅁䅁权䅁䅁䅁兂䅁䅁䅁䍁睱䅑䅯杒䅁䅁䅯䅒䅁䅁䅅䅁䉁䅁䅁兂晄慉硥畸啨䅑杷允䅁䅁䅑䅁䑁䅁䅁䅁䭁䅁䅁䅁䙁䅁䅁䅁䅁䩶䅒权湂䅁䅁允䅁䅁䅅䅁䭁䝁䅧䅁䵁䅉䅅䅁䕁䅁䅁睁䅁䅁䅁权䅁䅁䅁兂䅁䅁䅁䭁卓䅑䅯兇䅅䅁䅅䅁䉁䅁䅁杁呄睂杷允䅁䅁䅑䅁䑁䅁䅁䅁䭁䅁䅁䅁䙁䅁䅁䅁䅁䡁䅒权䭃䅁䅁允䅁䅁䅅䅁䭁䍁䅣䅁䵁䅉䅅䅁䕁䅁䅁睁䅁䅁䅁权䅁䅁䅁兂䅁䅁䅁䕁獡䅑䅯杋䅁䅁䅅䅁䉁䅁䅁权牁䅁䅁䍄䉁䅁䅁兂䅁䅁䅍䅁䅁䅁䅯䅁䅁䅁䅕䅁䅁䅁牁䕳䭁䕁䅙䅁䭁䕁䅑䅁䉁䅁䅁允䅁䅁䅕䱩景渶漶穹䴸䅉䅅䅁䙁䅁䅁睁䅁䅁䅁权䅁䅁䅁权䵁䅁䅁权䩂䅁䅁权⽁䅁䅁允䅁䅁䅅䅁䭁䍁䅣䅁䵁䅉䅅䅁䕁䅁䅁睁䅁䅁䅁权䅁䅁䅁兂䅁䅁䅁䅁歁䅑䅯䅇䅅䅁䅅䅁䉁䅁䅁权湁䅁䅁䍄䉁䅁䅁兂䅁䅁䅍䅁䅁䅁䅯䅁䅁䅁䅕䅁䅁䅁睃啩䭁䙁䅣䅁䭁䕁䅉䅁䉁䅁䅁允䅁䅁䅍卶䄴䅁杷允䅁䅁䅑䅁䑁䅁䅁䅁䭁䅁䅁䅁䙁䅁䅁䅁䅁䥙䅆权楁䅁䅁允䅁䅁䅅䅁䭁䅁䅷䅁䵁䅉䅅䅁䙁䅁䅁睁䅁䅁䅁权䅁䅁䅁权䵁䅁䅁权䝂䅁䅁权䕂䅁䅁允䅁䅁䅅䅁䭁䍁䅣䅁䵁䅉䅅䅁䕁䅁䅁睁䅁䅁䅁权䅁䅁䅁兂䅁䅁䅁䱁牓䅑䅯䅉䅅䅁䅅䅁䉁䅁䅁权䵁䅁䅁䍄䉁䅁䅁䅂䅁䅁䅍䅁䅁䅁䅯䅁䅁䅁䅕䅁䅁䅁元っ䭁䍁䉁䅁䉁䅁䅁允䅁䅁䅯光䅅䅁杷允䅁䅁䅑䅁䑁䅁䅁䅁䭁䅁䅁䅁䙁䅁䅁䅁䅁䭋䅊权䭃䅁䅁允䅁䅁䅅䅁䭁䍁䅣䅁䵁䅉䅅䅁䙁䅁䅁睁䅁䅁䅁权䅁䅁䅁兂䅁䅁䅁䭁潂䅑䅯兔䅁䅁䅯睏䅁䅁䅅䅁䉁䅁䅁杄啁䅁䅁杍睁䍁䄴睎硁䑁䅁兎睁䑁䅧䅁䵁䅉䅅䅁䙁䅁䅁睁䅁䅁䅁权䅁䅁䅁兂䅁䅁䅁䭁卓䅑䅯睖䅁䅁䅯䅒䅁䅁䅅䅁䉁䅁䅁睁䩂杋䅁䍄䉁䅁䅁兂䅁䅁䅍䅁䅁䅁䅯䅁䅁䅁䅕䅁䅁䅁㍃䕴䭁䕁䅣䅁䭁䑁䄴䅁䉁䅁䅁允䅁䅁䄴杅䅁䑁䅙杌祁䑁䅙李㕁䑁䅑兏䅁䅁杷允䅁䅁䅑䅁䑁䅁䅁䅁䭁䅁䅁䅁䙁䅁䅁䅁䅁䥗䅸权楁䅁䅁允䅁䅁䅅䅁䭁䍁䅍䅁䵁䅉䅅䅁䙁䅁䅁睁䅁䅁䅁权䅁䅁䅁兂䅁䅁䅁䉁歹䅑䅯兓䅁䅁䅯材䅁䅁䅅䅁䉁䅁䅁杄啁䅁䅁免硁䍁䄴睎ㅁ䑁䅍杍㑁䑁䅉䅁䵁䅉䅅䅁䙁䅁䅁睁䅁䅁䅁权䅁䅁䅁兂䅁䅁䅁䩁卹䅑䅯兓䅁䅁䅯睏䅁䅁䅅䅁䉁䅁䅁杄十䅁䅁睍畁䑁䅫睍硁䑁䅅李㕁䅁䅁䍄䉁䅁䅁䅂䅁䅁䅍䅁䅁䅁䅯䅁䅁䅁䅕䅁䅁䅁兂で䭁䝁䄴䅁䉁䅁䅁允䅁䅁䅯䅧䅁䅁杷允䅁䅁䅑䅁䑁䅁䅁䅁䭁䅁䅁䅁䙁䅁䅁䅁䅁牰䅤权䭃䅁䅁允䅁䅁䅅䅁佁䅁䅙䅁㕁䑁䅁䅁䵁䅉䅅䅁䙁䅁䅁睁䅁䅁䅁权䅁䅁䅁兂䅁䅁䅁乁㥂䅑䅯睖䅁䅁䅯兒䅁䅁䅅䅁䉁䅁䅁睁剁先䅁䍄䉁䅁䅁䅂䅁䅁䅍䅁䅁䅁䅯䅁䅁䅁䅕䅁䅁䅁䅁啣䭁䉁䉧䅁䉁䅁䅁允䅁䅁䅯睊䅁䅁杷允䅁䅁䅕䅁䑁䅁䅁䅁䭁䅁䅁䅁䙁䅁䅁䅁䅁䤰䅤权偂䅁䅁权㝁䅁䅁允䅁䅁䅅䅁䭁䅁䅷䅁䵁䅉䅅䅁䙁䅁䅁睁䅁䅁䅁权䅁䅁䅁兂䅁䅁䅁䩁卹䅑䅯兔䅁䅁䅯䅐䅁䅁䅅䅁䉁䅁䅁杄啁䅁䅁䅎㉁䍁䄴杍ㅁ䑁䅕兏㍁䑁䅑䅁䵁䅉䅅䅁䕁䅁䅁睁䅁䅁䅁权䅁䅁䅁兂䅁䅁䅁䍁煱䅑䅯克䅁䅁䅅䅁䉁䅁䅁权湁䅁䅁䍄䉁䅁䅁兂䅁䅁䅍䅁䅁䅁䅯䅁䅁䅁䅕䅁䅁䅁杁此䭁䕁䅁䅁䭁䕁䅕䅁䉁䅁䅁允䅁䅁䅍偢䑕䅁杷允䅁䅁䅕䅁䑁䅁䅁䅁䭁䅁䅁䅁䙁䅁䅁䅁䅁䠸䅨权塂䅁䅁权䕂䅁䅁允䅁䅁䅅䅁䑁䕁敁䅁䵁䅉䅅䅁䙁䅁䅁睁䅁䅁䅁权䅁䅁䅁兂䅁䅁䅁䍁栶䅑䅯睖䅁䅁䅯睑䅁䅁䅅䅁䉁䅁䅁睁睃䅌䅁䍄䉁䅁䅁䅂䅁䅁䅍䅁䅁䅁䅯䅁䅁䅁䅕䅁䅁䅁十ぶ䭁䍁䅫䅁䉁䅁䅁允䅁䅁䅯䅋䅁䅁杷允䅁䅁䅑䅁䑁䅁䅁䅁䭁䅁䅁䅁䙁䅁䅁䅁䅁牷䅆权流䅁䅁允䅁䅁䅅䅁䭁䍁䅣䅁䵁䅉䅅䅁䙁䅁䅁睁䅁䅁䅁权䅁䅁䅁兂䅁䅁䅁䩁卹䅑䅯兔䅁䅁䅯睐䅁䅁䅅䅁䉁䅁䅁杄啁䅁䅁兎穁䍁䄴睎㕁䑁䅧免祁䑁䅍䅁䵁䅉䅅䅁䙁䅁䅁睁䅁䅁䅁权䅁䅁䅁兂䅁䅁䅁䅁慂䅑䅯䅑䅁䅁䅯睑䅁䅁䅅䅁䉁䅁䅁睁祄歷䅣䍄䉁䅁䅁兂䅁䅁䅍䅁䅁䅁䅯䅁䅁䅁䅕䅁䅁䅁䱃歳䭁䙁䅣䅁䭁䕁䅑䅁䉁䅁䅁允䅁䅁䅍歈䅑䅁杷允䅁䅁䅑䅁䑁䅁䅁䅁䭁䅁䅁䅁䙁䅁䅁䅁䅁䩮䅊权慂䅁䅁允䅁䅁䅅䅁䭁䙁䅳䅁䵁䅉䅅䅁䙁䅁䅁睁䅁䅁䅁权䅁䅁䅁兂䅁䅁䅁䍁睱䅑䅯杒䅁䅁䅯兒䅁䅁䅅䅁䉁䅁䅁兂佃獶剭敱偊䅑杷允䅁䅁䅕䅁䑁䅁䅁䅁䭁䅁䅁䅁䙁䅁䅁䅁䅁批䅒权䝂䅁䅁权䑂䅁䅁允䅁䅁䅅䅁䙁乁㈸欵䍑敦⽉䍄䉁䅁䅁䅂䅁䅁䅍䅁䅁䅁䅯䅁䅁䅁䅕䅁䅁䅁奃歫䭁䍁䅫䅁䉁䅁䅁允䅁䅁䅯睊䅁䅁杷允䅁䅁䅕䅁䑁䅁䅁䅁䭁䅁䅁䅁䙁䅁䅁䅁䅁䡧䅤权乂䅁䅁权⽁䅁䅁允䅁䅁䅅䅁佁䉁䅑䅁穁䑁䅍杌睁䑁䅑䅏ㅁ䑁䅅杍䅁䅁杷允䅁䅁䅑䅁䑁䅁䅁䅁䭁䅁䅁䅁䙁䅁䅁䅁䅁䨳䅒权湃䅁䅁允䅁䅁䅅䅁䭁䭁䅧䅁䵁䅉䅅䅁䙁䅁䅁睁䅁䅁䅁权䅁䅁䅁兂䅁䅁䅁䙁䑃䅑䅯杒䅁䅁䅯睑䅁䅁䅅䅁䉁䅁䅁兂慃㠰呬䡨乊䅑杷允䅁䅁䅑䅁䑁䅁䅁䅁䭁䅁䅁䅁䙁䅁䅁䅁䅁䭙䅂权䵃䅁䅁允䅁䅁䅅䅁䭁䥁䄰䅁䵁䅉䅅䅁䙁䅁䅁睁䅁䅁䅁权䅁䅁䅁兂䅁䅁䅁䕁潱䅑䅯兔䅁䅁䅯児䅁䅁䅅䅁䉁䅁䅁杄奁䅁䅁免ㅁ䑁䅫睎畁䑁䅁兏ㅁ䑁䅣兎㉁䅁䅁䍄䉁䅁䅁兂䅁䅁䅍䅁䅁䅁䅯䅁䅁䅁䅕䅁䅁䅁扃ふ䭁䙁䅣䅁䭁䕁䅑䅁䉁䅁䅁允䅁䅁䅍十䅫䅁杷允䅁䅁䅕䅁䑁䅁䅁䅁䭁䅁䅁䅁䭁䅁䅷䅁䭁䕁䅙䅁䭁䕁䅕䅁䉁䅁䅁允䅁䅁䅯睊䅁䅁杷允䅁䅁䅑䅁䑁䅁䅁䅁䭁䅁䅁䅁䙁䅁䅁䅁䅁䡯䅂权婁允䅁允䅁䅁䅅䅁䍁乁䡕䍄䉁䅁䅁䅂䅁䅁䅍䅁䅁䅁䅯䅁䅁䅁䅕䅁䅁䅁瑁び䭁䍁䅫䅁䉁䅁䅁允䅁䅁䅯睊䅁䅁杷允䅁䅁䅑䅁䑁䅁䅁䅁䭁䅁䅁䅁䙁䅁䅁䅁䅁䱊䅖权湃䅁䅁允䅁䅁䅅䅁䭁䭁䅯䅁䵁䅉䅅䅁䙁䅁䅁睁䅁䅁䅁权䅁䅁䅁兂䅁䅁䅁䍁睵䅑䅯杒䅁䅁䅯兒䅁䅁䅅䅁䉁䅁䅁兂扃乔汙䙭歺睐杷允䅁䅁䅕䅁䑁䅁䅁䅁䭁䅁䅁䅁䙁䅁䅁䅁䅁㝂䅸权乂䅁䅁权㡁䅁䅁允䅁䅁䅅䅁佁䉁䅧䅁ぁ䑁䅉䅍㑁䍁䄴兏穁䑁䅕免ぁ䑁䅣䅁䵁䅉䅅䅁䙁䅁䅁睁䅁䅁䅁权䅁䅁䅁兂䅁䅁䅁䙁牋䅑䅯睒䅁䅁䅯児䅁䅁䅅䅁䉁䅁䅁杄十䅁䅁䅍畁䑁䅧睎ぁ䑁䅧睍ぁ䅁䅁䍄䉁䅁䅁䅂䅁䅁䅍䅁䅁䅁䅯䅁䅁䅁䅕䅁䅁䅁捄䕬䭁䑁䅁䅁䉁䅁䅁允䅁䅁䅯䅋䅁䅁杷允䅁䅁䅑䅁䑁䅁䅁䅁䭁䅁䅁䅁䙁䅁䅁䅁䅁䨸䅬权婁允䅁允䅁䅁䅅䅁䍁䭁䡳䍄䉁䅁䅁兂䅁䅁䅍䅁䅁䅁䅯䅁䅁䅁䅕䅁䅁䅁䅃䕕䭁䕁䅁䅁䭁䕁䅅䅁䉁䅁䅁允䅁䅁䅍瀹爴䅁杷允䅁䅁䅑䅁䑁䅁䅁䅁䭁䅁䅁䅁䙁䅁䅁䅁䅄摆䅂权杁允䅁允䅁䅁䅅䅁䭁䅁䅷䅁䵁䅉䅅䅁䕁䅁䅁睁䅁䅁䅁权䅁䅁䅁兂䅁䅁䅁䑁湃䅑䅯杌䅁䅁䅅䅁䉁䅁䅁权䵁䅁䅁䍄䉁䅁䅁䅂䅁䅁䅍䅁䅁䅁䅯䅁䅁䅁䅕䅁䅁䅁䅁歗䭁䝁䅣䅁䉁䅁䅁允䅁䅁䅯眰䅁䅁杷允䅁䅁䅑䅁䑁䅁䅁䅁䭁䅁䅁䅁䙁䅁䅁䅁䅁䭙䅂权湃䅁䅁允䅁䅁䅅䅁䭁䱁䅑䅁䵁䅉䅅䅁䕁䅁䅁睁䅁䅁䅁权䅁䅁䅁兂䅁䅁䅁佁畂䅑䅯䅌䅁䅁䅅䅁䉁䅁䅁权䵁䅁䅁䍄䉁䅁䅁兂䅁䅁䅍䅁䅁䅁䅯䅁䅁䅁䅕䅁䅁䅁㥁䕳䭁䙁䅣䅁䭁䕁䅕䅁䉁䅁䅁允䅁䅁䅍啺䅉䅁杷允䅁䅁䅑䅁䑁䅁䅁䅁䭁䅁䅁䅁䙁䅁䅁䅁䅁䍁䅒权䍁䅁䅁允䅁䅁䅅䅁䭁䅁䉣䅁䵁䅉䅅䅁䕁䅁䅁睁䅁䅁䅁权䅁䅁䅁兂䅁䅁䅁䕁穂䅑䅯䅅䅅䅁䅅䅁䉁䅁䅁权十允䅁䍄䉁䅁䅁䅂䅁䅁䅍䅁䅁䅁䅯䅁䅁䅁䅕䅁䅁䅁䅄歩䭁䉁䉫䅁䉁䅁䅁允䅁䅁䅉朰䵣䅉䅅䅁䙁䅁䅁睁䅁䅁䅁权䅁䅁䅁兂䅁䅁䅁䙁䑃䅑䅯兔䅁䅁䅯䅐䅁䅁䅅䅁䉁䅁䅁杄啁䅁䅁免㑁䍁䄴䅍硁䑁䅣睍㑁䑁䅑䅁䵁䅉䅅䅁䙁䅁䅁睁䅁䅁䅁权䅁䅁䅁兂䅁䅁䅁䍁ㅓ䅑䅯睖䅁䅁䅯村䅁䅁䅅䅁䉁䅁䅁睁奁先䅁䍄䉁䅁䅁䅂䅁䅁䅍䅁䅁䅁䅯䅁䅁䅁䅕䅁䅁䅁瑄䕵䭁䍁䅷䅁䉁䅁䅁允䅁䅁䅯䅄䅁䅁杷允䅁䅁䅕䅁䑁䅁䅁䅁䭁䅁䅁䅁䙁䅁䅁䅁䅁䝙䅎权乂䅁䅁权㥁䅁䅁允䅁䅁䅅䅁佁䉁䅑䅁穁䑁䅕杌ㅁ䑁䅧䅎㑁䑁䅫䅎䅁䅁杷允䅁䅁䅕䅁䑁䅁䅁䅁䭁䅁䅁䅁䙁䅁䅁䅁䅁䭍䅤权䝂䅁䅁权䑂䅁䅁允䅁䅁䅅䅁䙁䍁渴⽄剋捈⼰䍄䉁䅁䅁兂䅁䅁䅍䅁䅁䅁䅯䅁䅁䅁䅕䅁䅁䅁兂で䭁䕁䅫䅁䭁䑁䅷䅁䉁䅁䅁允䅁䅁䄴杅䅁䑁䅫杌睁䑁䅧䅍睁䑁䅣䅎䅁䅁杷允䅁䅁䅕䅁䑁䅁䅁䅁䭁䅁䅁䅁䙁䅁䅁䅁䅁䭈䅒权䅂䅁䅁权䙂䅁䅁允䅁䅁䅅䅁䑁䵁䉍䅁䵁䅉䅅䅁䙁䅁䅁睁䅁䅁䅁权䅁䅁䅁兂䅁䅁䅁偁⭩䅑䅯䅑䅁䅁䅯兑䅁䅁䅅䅁䉁䅁䅁权湁䅁䅁䍄䉁䅁䅁兂䅁䅁䅍䅁䅁䅁䅯䅁䅁䅁䅕䅁䅁䅁䅁し䭁䙁䅣䅁䭁䕁䅕䅁䉁䅁䅁允䅁䅁䅍楊䅙䅁杷允䅁䅁䅕䅁䑁䅁䅁䅁䭁䅁䅁䅁䙁䅁䅁䅁䅁䱊䅖权乂䅁䅁权㥁䅁䅁允䅁䅁䅅䅁佁䉁䅑䅁穁䑁䅉杌㑁䑁䅫䅍ぁ䑁䅧䅎䅁䅁杷允䅁䅁䅑䅁䑁䅁䅁䅁䭁䅁䅁䅁䙁䅁䅁䅁䅁䡁䅒权湂䅁䅁允䅁䅁䅅䅁䭁䝁䅧䅁䵁䅉䅅䅁䙁䅁䅁睁䅁䅁䅁权䅁䅁䅁兂䅁䅁䅁䅁睱䅑䅯杏䅁䅁䅯睏䅁䅁䅅䅁䉁䅁䅁权湁䅁䅁䍄䉁䅁䅁䅂䅁䅁䅍䅁䅁䅁䅯䅁䅁䅁䅕䅁䅁䅁杄止䭁䉁䉑䅁䉁䅁䅁允䅁䅁䅯兆䅅䅁杷允䅁䅁䅕䅁䑁䅁䅁䅁䭁䅁䅁䅁䙁䅁䅁䅁䅁煗䅎权塂䅁䅁权䑂䅁䅁允䅁䅁䅅䅁䑁䑁浫䅁䵁䅉䅅䅁䕁䅁䅁睁䅁䅁䅁权䅁䅁䅁兂䅁䅁䅁䥁㍂䅑䅯䅆䅅䅁䅅䅁䉁䅁䅁权噁允䅁䍄䉁䅁䅁䅂䅁䅁䅍䅁䅁䅁䅯䅁䅁䅁䅕䅁䅁䅁睃啩䭁䭁䅣䅁䉁䅁䅁允䅁䅁䅯睴䅁䅁杷允䅁䅁䅑䅁䑁䅁䅁䅁䭁䅁䅁䅁䙁䅁䅁䅁䅁䙑䅚权啁允䅁允䅁䅁䅅䅁䭁䉁䉕䅁䵁䅉䅅䅁䕁䅁䅁睁䅁䅁䅁权䅁䅁䅁兂䅁䅁䅁䉁⽋䅑䅯䅆䅅䅁䅅䅁䉁䅁䅁权噁允䅁䍄䉁䅁䅁兂䅁䅁䅍䅁䅁䅁䅯䅁䅁䅁䅕䅁䅁䅁䅁䕥䭁䕁䄰䅁䭁䑁䅷䅁䉁䅁䅁允䅁䅁䄴䅆䅁䑁䅉睎畁䑁䅉睎硁䑁䅣睎㉁䅁䅁䍄䉁䅁䅁䅂䅁䅁䅍䅁䅁䅁䅯䅁䅁䅁䅕䅁䅁䅁䅁歘䭁䉁䉁䅁䉁䅁䅁允䅁䅁䅯杅䅅䅁杷允䅁䅁䅕䅁䑁䅁䅁䅁䭁䅁䅁䅁䙁䅁䅁䅁䅁䤲䅨权䅂䅁䅁权䑂䅁䅁允䅁䅁䅅䅁䑁䍁呅䅁䵁䅉䅅䅁䙁䅁䅁睁䅁䅁䅁权䅁䅁䅁兂䅁䅁䅁䥁兂䅑䅯䅑䅁䅁䅯䅒䅁䅁䅅䅁䉁䅁䅁睁獂楤䅧䍄䉁䅁䅁兂䅁䅁䅍䅁䅁䅁䅯䅁䅁䅁䅕䅁䅁䅁兂で䭁䕁䅁䅁䭁䕁䅍䅁䉁䅁䅁允䅁䅁䅍䙣改䅁杷允䅁䅁䅑䅁䑁䅁䅁䅁䭁䅁䅁䅁䙁䅁䅁䅁䅁䤰䅤权湂䅁䅁允䅁䅁䅅䅁䭁䝁䅧䅁䵁䅉䅅䅁䙁䅁䅁睁䅁䅁䅁权䅁䅁䅁权湄睂䅱权䅂䅁䅁权䕂䅁䅁允䅁䅁䅅䅁䭁䍁䅣䅁䵁䅉䅅䅁䕁䅁䅁睁䅁䅁䅁权䅁䅁䅁兂䅁䅁䅁䙁㡗䅑䅯杗䅁䅁䅅䅁䉁䅁䅁权桂䅁䅁䍄䉁䅁䅁兂䅁䅁䅍䅁䅁䅁䅯䅁䅁䅁䅕䅁䅁䅁㡃䕬䭁䕁䄰䅁䭁䑁䅷䅁䉁䅁䅁允䅁䅁䄴䅆䅁䑁䅙䅎畁䑁䅕睍祁䑁䅣睍㕁䅁䅁䍄䉁䅁䅁䅂䅁䅁䅍䅁䅁䅁䅯䅁䅁䅁䅕䅁䅁䅁睁ば䭁䉁䉑䅁䉁䅁䅁允䅁䅁䅯杆䅅䅁杷允䅁䅁䅕䅁䑁䅁䅁䅁䭁䅁䅁䅁䙁䅁䅁䅁䅁煗䅎权䝂䅁䅁权䕂䅁䅁允䅁䅁䅅䅁䙁䍁潬电扌噶䅎䍄䉁䅁䅁兂䅁䅁䅍䅁䅁䅁䅯䅁䅁䅁䅕䅁䅁䅁䅃䕕䭁䕁䅙䅁䭁䕁䅉䅁䉁䅁䅁允䅁䅁䅕吷㕘欷兆䕕䵁䅉䅅䅁䙁䅁䅁睁䅁䅁䅁权䅁䅁䅁兂䅁䅁䅁䑁湃䅑䅯杏䅁䅁䅯䅐䅁䅁䅅䅁䉁䅁䅁杄䵁䅁䅁䅏㑁䑁䅅䅎祁䅁䅁䍄䉁䅁䅁兂䅁䅁䅍䅁䅁䅁䅯䅁䅁䅁䅕䅁䅁䅁䅁し䭁䕁䄰䅁䭁䑁䅳䅁䉁䅁䅁允䅁䅁䄴杅䅁䑁䅉睎畁䑁䅕䅍睁䑁䅁䅎䅁䅁杷允䅁䅁䅑䅁䑁䅁䅁䅁䭁䅁䅁䅁䙁䅁䅁䅁䅁扡䅨权䍁䅁䅁允䅁䅁䅅䅁䭁䵁䈴䅁䵁䅉䅅䅁䕁䅁䅁睁䅁䅁䅁权䅁䅁䅁兂䅁䅁䅁䡧䉶䅑䅯杗䅁䅁䅅䅁䉁䅁䅁权杂䅁䅁䍄䉁䅁䅁兂䅁䅁䅍䅁䅁䅁䅯䅁䅁䅁䅕䅁䅁䅁煁歱䭁䙁䅣䅁䭁䕁䅍䅁䉁䅁䅁允䅁䅁䅍却䅉䅁杷允䅁䅁䅕䅁䑁䅁䅁䅁䭁䅁䅁䅁䙁䅁䅁䅁䅁㝋䅂权䡂䅁䅁权㡁䅁䅁允䅁䅁䅅䅁佁䉁䅙䅁ㅁ䑁䅣兏畁䑁䅉䅏㉁䑁䅕睍㑁䅁䅁䍄䉁䅁䅁兂䅁䅁䅍䅁䅁䅁䅯䅁䅁䅁䅕䅁䅁䅁䅁歓䭁䕁䅁䅁䭁䕁䅍䅁䉁䅁䅁允䅁䅁䅍挱〸䅁杷允䅁䅁䅕䅁䑁䅁䅁䅁䭁䅁䅁䅁䙁䅁䅁䅁䅁䠴䅊权塂䅁䅁权䕂䅁䅁允䅁䅁䅅䅁䑁䵁扳䅁䵁䅉䅅䅁䙁䅁䅁睁䅁䅁䅁权䅁䅁䅁兂䅁䅁䅁䩁㙗䅑䅯睖䅁䅁䅯睑䅁䅁䅅䅁䉁䅁䅁睁呃兑䅁䍄䉁䅁䅁兂䅁䅁䅍䅁䅁䅁䅯䅁䅁䅁䅕䅁䅁䅁瑁び䭁䕁䄰䅁䭁䑁䄸䅁䉁䅁䅁允䅁䅁䄴䅆䅁䑁䅑李畁䑁䅣䅏㉁䑁䅍睎㉁䅁䅁䍄䉁䅁䅁䅂䅁䅁䅍䅁䅁䅁䅯䅁䅁䅁䅕䅁䅁䅁杂す䭁䥁䅯䅁䉁䅁䅁允䅁䅁䅯睊䅁䅁杷允䅁䅁䅕䅁䑁䅁䅁䅁䭁䅁䅁䅁䙁䅁䅁䅁䅁䭋䅊权䡂䅁䅁权⽁䅁䅁允䅁䅁䅅䅁佁䉁䅙䅁祁䑁䅧兎畁䑁䅅睍㉁䑁䅑䅎祁䅁䅁䍄䉁䅁䅁兂䅁䅁䅍䅁䅁䅁䅯䅁䅁䅁䅕䅁䅁䅁噂䕶䭁䙁䅣䅁䭁䕁䅕䅁䉁䅁䅁允䅁䅁䅯睊䅁䅁杷允䅁䅁䅕䅁䑁䅁䅁䅁䭁䅁䅁䅁䙁䅁䅁䅁䅁䱦䄱权䝂䅁䅁权䙂䅁䅁允䅁䅁䅅䅁䙁䵁㘫祢卩歬䄹䍄䉁䅁䅁䅂䅁䅁䅍䅁䅁䅁䅯䅁䅁䅁䅕䅁䅁䅁元っ䭁䥁䅷䅁䉁䅁䅁允䅁䅁䅯兪䅁䅁杷允䅁䅁䅑䅁䑁䅁䅁䅁䭁䅁䅁䅁䙁䅁䅁䅁䅁䱖䅰权䱃䅁䅁允䅁䅁䅅䅁䭁䅁䅷䅁䵁䅉䅅䅁䙁䅁䅁睁䅁䅁䅁权䅁䅁䅁兂䅁䅁䅁䅁硂䅑䅯兓䅁䅁䅯材䅁䅁䅅䅁䉁䅁䅁杄十䅁䅁䅏畁䑁䅙睍㕁䑁䅧杍㕁䅁䅁䍄䉁䅁䅁兂䅁䅁䅍䅁䅁䅁䅯䅁䅁䅁䅕䅁䅁䅁元っ䭁䕁䅙䅁䭁䕁䅍䅁䉁䅁䅁允䅁䅁䅕李⽓坲丫さ䵁䅉䅅䅁䕁䅁䅁睁䅁䅁䅁权䅁䅁䅁兂䅁䅁䅁䕁療䅑䅯睚䅁䅁䅅䅁䉁䅁䅁权灂䅁䅁䍄䉁䅁䅁兂䅁䅁䅍䅁䅁䅁䅯䅁䅁䅁䅕䅁䅁䅁㑃ぬ䭁䕁䅣䅁䭁䑁䄰䅁䉁䅁䅁允䅁䅁䄴杅䅁䑁䅍杌睁䑁䅅兏㕁䑁䅕睍䅁䅁杷允䅁䅁䅑䅁䑁䅁䅁䅁䭁䅁䅁䅁䙁䅁䅁䅁䅁䥕䅎权湃䅁䅁允䅁䅁䅅䅁䭁䭁䅯䅁䵁䅉䅅䅁䕁䅁䅁睁䅁䅁䅁权䅁䅁䅁兂䅁䅁䅁䭁千䅑䅯睰䅁䅁䅅䅁䉁䅁䅁权畃䅁䅁䍄䉁䅁䅁䅂䅁䅁䅍䅁䅁䅁䅯䅁䅁䅁䅕䅁䅁䅁㡃䕴䭁䍁䉁䅁䉁䅁䅁允䅁䅁䅯䅄䅁䅁杷允䅁䅁䅕䅁䑁䅁䅁䅁䭁䅁䅁䅁䙁䅁䅁䅁䅁䡯䅂权䝂䅁䅁权䉂䅁䅁允䅁䅁䅅䅁䙁䵁ㅇ潡㕇歮䅬䍄䉁䅁䅁兂䅁䅁䅍䅁䅁䅁䅯䅁䅁䅁䅕䅁䅁䅁噂䕶䭁䕁䅁䅁䭁䕁䅍䅁䉁䅁䅁允䅁䅁䅍睏䅁䅁杷允䅁䅁䅕䅁䑁䅁䅁䅁䭁䅁䅁䅁䙁䅁䅁䅁䅁䥙䅆权䩂䅁䅁权⽁䅁䅁允䅁䅁䅅䅁䭁䍁䅣䅁䵁䅉䅅䅁䕁䅁䅁睁䅁䅁䅁权䅁䅁䅁兂䅁䅁䅁䙁㡗䅑䅯克䅁䅁䅅䅁䉁䅁䅁权湁䅁䅁䍄䉁䅁䅁兂䅁䅁䅍䅁䅁䅁䅯䅁䅁䅁䅕䅁䅁䅁扃ふ䭁䕁䄸䅁䭁䑁䅳䅁䉁䅁䅁允䅁䅁䅯䅕䅁䅁杷允䅁䅁䅕䅁䑁䅁䅁䅁䭁䅁䅁䅁䙁䅁䅁䅁䅁䵣䅬权䩂䅁䅁权㥁䅁䅁允䅁䅁䅅䅁佁䉁䅉䅁㑁䍁䄴杍睁䑁䅧䅏㕁䑁䅅䅁䵁䅉䅅䅁䕁䅁䅁睁䅁䅁䅁权䅁䅁䅁兂䅁䅁䅁䕷呮䅑䅯杩䅁䅁䅅䅁䉁䅁䅁权湁䅁䅁䍄䉁䅁䅁兂䅁䅁䅍䅁䅁䅁䅯䅁䅁䅁䅕䅁䅁䅁獃䕲䭁䕁䄰䅁䭁䑁䄴䅁䉁䅁䅁允䅁䅁䄴䅆䅁䑁䅍免畁䑁䅙兏祁䑁䅣䅏㑁䅁䅁䍄䉁䅁䅁兂䅁䅁䅍䅁䅁䅁䅯䅁䅁䅁䅕䅁䅁䅁捄䕬䭁䕁䅁䅁䭁䕁䅅䅁䉁䅁䅁允䅁䅁䅯睊䅁䅁杷允䅁䅁䅕䅁䑁䅁䅁䅁䭁䅁䅁䅁䙁䅁䅁䅁䅁䩰䅊权䝂䅁䅁权䉂䅁䅁允䅁䅁䅅䅁䭁䍁䅣䅁䵁䅉䅅䅁䕁䅁䅁睁䅁䅁䅁权䅁䅁䅁兂䅁䅁䅁䝁䉃䅑䅯杁䅁䅁䅅䅁䉁䅁䅁权扃䅁䅁䍄䉁䅁䅁䅂䅁䅁䅍䅁䅁䅁䅯䅁䅁䅁䅕䅁䅁䅁㡂啶䭁䥁䅷䅁䉁䅁䅁允䅁䅁䅯杪䅁䅁杷允䅁䅁䅕䅁䑁䅁䅁䅁䭁䅁䅁䅁䙁䅁䅁䅁䅁䝑䄹权䅂䅁䅁权䉂䅁䅁允䅁䅁䅅䅁䑁䭁䉇䅍䵁䅉䅅䅁䙁䅁䅁睁䅁䅁䅁权䅁䅁䅁兂䅁䅁䅁䭁潂䅑䅯杏䅁䅁䅯睏䅁䅁䅅䅁䉁䅁䅁杄十䅁䅁杍祁䑁䅫䅎ㅁ䑁䅙兎穁䅁䅁䍄䉁䅁䅁兂䅁䅁䅍䅁䅁䅁䅯䅁䅁䅁䅕䅁䅁䅁牁䕳䭁䕁䅣䅁䭁䑁䄰䅁䉁䅁䅁允䅁䅁䄴䅆䅁䑁䅣杍畁䑁䅉李睁䑁䅕兏祁䅁䅁䍄䉁䅁䅁䅂䅁䅁䅍䅁䅁䅁䅯䅁䅁䅁䅕䅁䅁䅁杁䕦䭁䉁䉑䅁䉁䅁䅁允䅁䅁䅯兆䅅䅁杷允䅁䅁䅑䅁䑁䅁䅁䅁䭁䅁䅁䅁䙁䅁䅁䅁䅁䭋䅊权湂䅁䅁允䅁䅁䅅䅁䭁䵁䄴䅁䵁䅉䅅䅁䕁䅁䅁睁䅁䅁䅁权䅁䅁䅁兂䅁䅁䅁䍁ㅓ䅑䅯睯䅁䅁䅅䅁䉁䅁䅁权汃䅁䅁䍄䉁䅁䅁兂䅁䅁䅍䅁䅁䅁䅯䅁䅁䅁䅕䅁䅁䅁佂䕰䭁䕁䅙䅁䭁䕁䅉䅁䉁䅁䅁允䅁䅁䅕瑒䵈畘䉩う䵁䅉䅅䅁䙁䅁䅁睁䅁䅁䅁权䅁䅁䅁兂䅁䅁䅁䍁䅩䅑䅯䅑䅁䅁䅯村䅁䅁䅅䅁䉁䅁䅁睁卂兂䅉䍄䉁䅁䅁䅂䅁䅁䅍䅁䅁䅁䅯䅁䅁䅁䅕䅁䅁䅁慃歳䭁䍁䅷䅁䉁䅁䅁允䅁䅁䅯䅄䅁䅁杷允䅁䅁䅑䅁䑁䅁䅁䅁䭁䅁䅁䅁䙁䅁䅁䅁䅁䩮䅊权䍁䅁䅁允䅁䅁䅅䅁䭁䩁䅣䅁䵁䅉䅅䅁䙁䅁䅁睁䅁䅁䅁权䅁䅁䅁兂䅁䅁䅁䡁䩄䅑䅯睒䅁䅁䅯睐䅁䅁䅅䅁䉁䅁䅁权湁䅁䅁䍄䉁䅁䅁兂䅁䅁䅍䅁䅁䅁䅯䅁䅁䅁䅕䅁䅁䅁杄止䭁䕁䅁䅁䭁䕁䅉䅁䉁䅁䅁允䅁䅁䅍㝌湯䅁杷允䅁䅁䅕䅁䑁䅁䅁䅁䭁䅁䅁䅁䙁䅁䅁䅁䅁䱌䅰权䅂䅁䅁权䍂䅁䅁允䅁䅁䅅䅁䑁䥁䩁䅁䵁䅉䅅䅁䙁䅁䅁睁䅁䅁䅁权䅁䅁䅁兂䅁䅁䅁䩁卩䅑䅯兓䅁䅁䅯材䅁䅁䅅䅁䉁䅁䅁杄十䅁䅁䅎畁䑁䅍䅍祁䑁䅅䅎㕁䅁䅁䍄䉁䅁䅁兂䅁䅁䅍䅁䅁䅁䅯䅁䅁䅁䅕䅁䅁䅁捄䕬䭁䕁䄰䅁䭁䑁䅷䅁䉁䅁䅁允䅁䅁䄴䅆䅁䑁䅍杍畁䑁䅅睎㉁䑁䅕䅍㕁䅁䅁䍄䉁䅁䅁䅂䅁䅁䅍䅁䅁䅁䅯䅁䅁䅁䅕䅁䅁䅁㡂ね䭁䥁䅯䅁䉁䅁䅁允䅁䅁䅯睊䅁䅁杷允䅁䅁䅑䅁䑁䅁䅁䅁䭁䅁䅁䅁䙁䅁䅁䅁䅁䥕䅎权煁䅁䅁允䅁䅁䅅䅁䭁䍁䅳䅁䵁䅉䅅䅁䙁䅁䅁睁䅁䅁䅁权䅁䅁䅁兂䅁䅁䅁䩁卓䅑䅯兓䅁䅁䅯睏䅁䅁䅅䅁䉁䅁䅁杄十䅁䅁䅎畁䑁䅁杍睁䑁䅉睍ㅁ䅁䅁䍄䉁䅁䅁兂䅁䅁䅍䅁䅁䅁䅯䅁䅁䅁䅕䅁䅁䅁䡁䕶䭁䕁䅙䅁䭁䕁䅑䅁䉁䅁䅁允䅁䅁䅕潎㈳䐸婲穫䴸䅉䅅䅁䕁䅁䅁睁䅁䅁䅁权䅁䅁䅁兂䅁䅁䅁䩁穂䅑䅯杩䅁䅁䅅䅁䉁䅁䅁权湁䅁䅁䍄䉁䅁䅁兂䅁䅁䅍䅁䅁䅁䅯䅁䅁䅁䅕䅁䅁䅁䅂に䭁䕁䅫䅁䭁䑁䄴䅁䉁䅁䅁允䅁䅁䄴杄䅁䑁䅍杌ぁ䑁䅣李㉁䅁䅁䍄䉁䅁䅁兂䅁䅁䅍䅁䅁䅁䅯䅁䅁䅁䅕䅁䅁䅁元っ䭁䕁䅫䅁䭁䑁䄴䅁䉁䅁䅁允䅁䅁䄴杅䅁䑁䅧杌ぁ䑁䅣兎㑁䑁䅅免䅁䅁杷允䅁䅁䅕䅁䑁䅁䅁䅁䭁䅁䅁䅁䙁䅁䅁䅁䅁䥳䅬权乂䅁䅁权⽁䅁䅁允䅁䅁䅅䅁佁䉁䅑䅁ぁ䑁䅑杌㍁䑁䅫䅏㑁䑁䅫兎䅁䅁杷允䅁䅁䅕䅁䑁䅁䅁䅁䭁䅁䅁䅁䙁䅁䅁䅁䅁䱦䄱权䩂䅁䅁权㥁䅁䅁允䅁䅁䅅䅁佁䉁䅑䅁硁䑁䅁杌硁䑁䅧睍ぁ䑁䅁䅎䅁䅁杷允䅁䅁䅑䅁䑁䅁䅁䅁䭁䅁䅁䅁䙁䅁䅁䅁䅁䵣䅬权䍁䅁䅁允䅁䅁䅅䅁䭁䩁䅉䅁䵁䅉䅅䅁䙁䅁䅁睁䅁䅁䅁权䅁䅁䅁兂䅁䅁䅁䅁硂䅑䅯睖䅁䅁䅯䅒䅁䅁䅅䅁䉁䅁䅁睁䙁睈䅁䍄䉁䅁䅁䅂䅁䅁䅍䅁䅁䅁䅯䅁䅁䅁䅕䅁䅁䅁啁の䭁䉁䉧䅁䉁䅁䅁允䅁䅁䅯睊䅁䅁杷允䅁䅁䅑䅁䑁䅁䅁䅁䭁䅁䅁䅁䙁䅁䅁䅁䅁䱌䅰权橃䅁䅁允䅁䅁䅅䅁䭁佁䅕䅁䵁䅉䅅䅁䙁䅁䅁睁䅁䅁䅁权䅁䅁䅁兂䅁䅁䅁䅁敂䅑䅯杒䅁䅁䅯村䅁䅁䅅䅁䉁䅁䅁兂敁穌扺䤫偤䅑杷允䅁䅁䅑䅁䑁䅁䅁䅁䭁䅁䅁䅁䙁䅁䅁䅁䅁䙁䄵权䭃䅁䅁允䅁䅁䅅䅁佁䅁䅙䅁㉁䑁䅕䅁䵁䅉䅅䅁䙁䅁䅁睁䅁䅁䅁权䅁䅁䅁兂䅁䅁䅁佁祂䅑䅯睒䅁䅁䅯䅐䅁䅁䅅䅁䉁䅁䅁杄十䅁䅁䅍畁䑁䅣免睁䑁䅉兎㉁䅁䅁䍄䉁䅁䅁兂䅁䅁䅍䅁䅁䅁䅯䅁䅁䅁䅕䅁䅁䅁㡂ね䭁䕁䅫䅁䭁䑁䄰䅁䉁䅁䅁允䅁䅁䄴䅅䅁䑁䅫杌ㅁ䑁䅉䅎硁䑁䅍䅁䵁䅉䅅䅁䙁䅁䅁睁䅁䅁䅁权䅁䅁䅁兂䅁䅁䅁䙁䵩䅑䅯䅑䅁䅁䅯睑䅁䅁䅅䅁䉁䅁䅁睁睁祴䅙䍄䉁䅁䅁兂䅁䅁䅍䅁䅁䅁䅯䅁䅁䅁䅕䅁䅁䅁元っ䭁䕁䅁䅁䭁䕁䅅䅁䉁䅁䅁允䅁䅁䅍䩤䌱䅁杷允䅁䅁䅕䅁䑁䅁䅁䅁䭁䅁䅁䅁䙁䅁䅁䅁䅁㝑䅎权䅂䅁䅁权䙂䅁䅁允䅁䅁䅅䅁䑁䍁坕䅁䵁䅉䅅䅁䙁䅁䅁睁䅁䅁䅁权䅁䅁䅁兂䅁䅁䅁佁㐲䅑䅯杒䅁䅁䅯村䅁䅁䅅䅁䉁䅁䅁兂敃术灑杺䵸䅑杷允䅁䅁䅑䅁䑁䅁䅁䅁䭁䅁䅁䅁䙁䅁䅁䅁䅁䕁䅰权允允䅁允䅁䅁䅅䅁䭁䉁䉉䅁䵁䅉䅅䅁䙁䅁䅁睁䅁䅁䅁权䅁䅁䅁兂䅁䅁䅁䩁穂䅑䅯兔䅁䅁䅯睏䅁䅁䅅䅁䉁䅁䅁杄啁䅁䅁杍硁䍁䄴杍硁䑁䅙兏ㅁ䑁䅑䅁䵁䅉䅅䅁䙁䅁䅁睁䅁䅁䅁权䅁䅁䅁兂䅁䅁䅁䵁㑂䅑䅯睔䅁䅁䅯睏䅁䅁䅅䅁䉁䅁䅁权兂䅁䅁䍄䉁䅁䅁兂䅁䅁䅍䅁䅁䅁䅯䅁䅁䅁䅕䅁䅁䅁潃歫䭁䕁䅙䅁䭁䕁䅉䅁䉁䅁䅁允䅁䅁䅕䍑䉳兲こ歂䵁䅉䅅䅁䙁䅁䅁睁䅁䅁䅁权䅁䅁䅁兂䅁䅁䅁䅁扂䅑䅯睔䅁䅁䅯睏䅁䅁䅅䅁䉁䅁䅁权兂䅁䅁䍄䉁䅁䅁䅂䅁䅁䅍䅁䅁䅁䅯䅁䅁䅁䅕䅁䅁䅁潁歯䭁䭁䅍䅁䉁䅁䅁允䅁䅁䅯䄶䅁䅁杷允䅁䅁䅕䅁䑁䅁䅁䅁䭁䅁䅁䅁䙁䅁䅁䅁䅁䝙䅎权塂䅁䅁权䕂䅁䅁允䅁䅁䅅䅁䑁䙁捑䅁䵁䅉䅅䅁䕁䅁䅁睁䅁䅁䅁权䅁䅁䅁兂䅁䅁䅁䭁獹䅑䅯杉䅁䅁䅅䅁䉁䅁䅁权䵁䅁䅁䍄䉁䅁䅁䅂䅁䅁䅍䅁䅁䅁䅯䅁䅁䅁䅕䅁䅁䅁灂䕵䭁䑁䅁䅁䉁䅁䅁允䅁䅁䅯䅋䅁䅁杷允䅁䅁䅕䅁䑁䅁䅁䅁䭁䅁䅁䅁䙁䅁䅁䅁䅁䙁䄵权䅂䅁䅁权䕂䅁䅁允䅁䅁䅅䅁䑁䵁䅊杖䵁䅉䅅䅁䕁䅁䅁睁䅁䅁䅁权䅁䅁䅁兂䅁䅁䅁䍁畹䅑䅯杍䅁䅁䅅䅁䉁䅁䅁权硁䅁䅁䍄䉁䅁䅁兂䅁䅁䅍䅁䅁䅁䅯䅁䅁䅁䅕䅁䅁䅁䅁歗䭁䕁䅁䅁䭁䕁䅑䅁䉁䅁䅁允䅁䅁䅍䕳䬵䅁杷允䅁䅁䅕䅁䑁䅁䅁䅁䭁䅁䅁䅁䙁䅁䅁䅁䅁䩮䅊权䩂䅁䅁权⽁䅁䅁允䅁䅁䅅䅁佁䉁䅁䅁ぁ䍁䄴睍㉁䑁䅧免祁䅁䅁䍄䉁䅁䅁兂䅁䅁䅍䅁䅁䅁䅯䅁䅁䅁䅕䅁䅁䅁歃歫䭁䕁䅁䅁䭁䕁䅑䅁䉁䅁䅁允䅁䅁䅍啕䅯䅁杷允䅁䅁䅕䅁䑁䅁䅁䅁䭁䅁䅁䅁䙁䅁䅁䅁䅁䭲䅸权䝂䅁䅁权䉂䅁䅁允䅁䅁䅅䅁䙁䝁楴入㠱ざ䄵䍄䉁䅁䅁兂䅁䅁䅍䅁䅁䅁䅯䅁䅁䅁䅕䅁䅁䅁杂す䭁䕁䄸䅁䭁䑁䅳䅁䉁䅁䅁允䅁䅁䅯䅕䅁䅁杷允䅁䅁䅕䅁䑁䅁䅁䅁䭁䅁䅁䅁䙁䅁䅁䅁䅁䥕䅎权偂䅁䅁权㝁䅁䅁允䅁䅁䅅䅁䭁䙁䅁䅁䵁䅉䅅䅁䕁䅁䅁睁䅁䅁䅁权䅁䅁䅁兂䅁䅁䅁䡁批䅑䅯睩䅁䅁䅅䅁䉁䅁䅁权䵁䅁䅁䍄䉁䅁䅁兂䅁䅁䅍䅁䅁䅁䅯䅁䅁䅁䅕䅁䅁䅁㡂啶䭁䙁䅣䅁䭁䕁䅉䅁䉁䅁䅁允䅁䅁䅍匲䅅䅁杷允䅁䅁䅕䅁䑁䅁䅁䅁䭁䅁䅁䅁䙁䅁䅁䅁䅁牷䅬权乂䅁䅁权⽁䅁䅁允䅁䅁䅅䅁佁䉁䅑䅁硁䑁䅧杌㕁䑁䅙睎硁䑁䅫兏䅁䅁杷允䅁䅁䅕䅁䑁䅁䅁䅁䭁䅁䅁䅁䙁䅁䅁䅁䅁䙁䅰权塂䅁䅁权䉂䅁䅁允䅁䅁䅅䅁䑁䭁晙䅁䵁䅉䅅䅁䙁䅁䅁睁䅁䅁䅁权䅁䅁䅁兂䅁䅁䅁䕁療䅑䅯䅑䅁䅁䅯睑䅁䅁䅅䅁䉁䅁䅁睁扂味䅧䍄䉁䅁䅁兂䅁䅁䅍䅁䅁䅁䅯䅁䅁䅁䅕䅁䅁䅁兂で䭁䕁䅫䅁䭁䑁䄴䅁䉁䅁䅁允䅁䅁䄴杅䅁䑁䅧杌穁䑁䅧䅍祁䑁䅉䅏䅁䅁杷允䅁䅁䅕䅁䑁䅁䅁䅁䭁䅁䅁䅁䙁䅁䅁䅁䅁牋䅂权䩂䅁䅁权㝁䅁䅁允䅁䅁䅅䅁佁䉁䅑䅁祁䑁䅧杌睁䑁䅕䅏㍁䑁䅉免䅁䅁杷允䅁䅁䅑䅁䑁䅁䅁䅁䭁䅁䅁䅁䙁䅁䅁䅁䅁煎䅖权䵃䅁䅁允䅁䅁䅅䅁䭁乁䄸䅁䵁䅉䅅䅁䙁䅁䅁睁䅁䅁䅁权䅁䅁䅁兂䅁䅁䅁䩁条䅑䅯睖䅁䅁䅯兑䅁䅁䅅䅁䉁䅁䅁睁剂兏䅁䍄䉁䅁䅁䅂䅁䅁䅍䅁䅁䅁䅯䅁䅁䅁䅕䅁䅁䅁䅂っ䭁䥁䅯䅁䉁䅁䅁允䅁䅁䅯睊䅁䅁杷允䅁䅁䅑䅁䑁䅁䅁䅁䭁䅁䅁䅁䙁䅁䅁䅁䅁㝩䅊权允允䅁允䅁䅁䅅䅁䭁䉁䉉䅁䵁䅉䅅䅁䙁䅁䅁睁䅁䅁䅁权䅁䅁䅁兂䅁䅁䅁䅁歁䅑䅯睖䅁䅁䅯睑䅁䅁䅅䅁䉁䅁䅁睁塃䅈䅁䍄䉁䅁䅁兂䅁䅁䅍䅁䅁䅁䅯䅁䅁䅁䅕䅁䅁䅁䅁し䭁䕁䄰䅁䭁䑁䄸䅁䉁䅁䅁允䅁䅁䄴䅆䅁䑁䅍免畁䑁䅉兎ㅁ䑁䅅免ぁ䅁䅁䍄䉁䅁䅁兂䅁䅁䅍䅁䅁䅁䅯䅁䅁䅁䅕䅁䅁䅁䝂䕲䭁䕁䅣䅁䭁䑁䅷䅁䉁䅁䅁允䅁䅁䄴杅䅁䑁䅅杌穁䑁䅉睍㕁䑁䅅免䅁䅁杷允䅁䅁䅕䅁䑁䅁䅁䅁䭁䅁䅁䅁䙁䅁䅁䅁䅁䙁䄵权塂䅁䅁权䉂䅁䅁允䅁䅁䅅䅁䑁䍁摷䅁䵁䅉䅅䅁䙁䅁䅁睁䅁䅁䅁权䅁䅁䅁兂䅁䅁䅁䙁橱䅑䅯兓䅁䅁䅯睏䅁䅁䅅䅁䉁䅁䅁杄啁䅁䅁杍㑁䍁䄴免睁䑁䅙䅏㕁䑁䅣䅁䵁䅉䅅䅁䕁䅁䅁睁䅁䅁䅁权䅁䅁䅁兂䅁䅁䅁佁桩䅑䅯克䅁䅁䅅䅁䉁䅁䅁权湁䅁䅁䍄䉁䅁䅁䅂䅁䅁䅍䅁䅁䅁䅯䅁䅁䅁䅕䅁䅁䅁㡂啶䭁䥁䅳䅁䉁䅁䅁允䅁䅁䅣䅁䅁佁塃〵䵁䅉䅅䅁䕁䅁䅁睁䅁䅁䅁权䅁䅁䅁兂䅁䅁䅁䩁卹䅑䅯杌䅁䅁䅅䅁䉁䅁䅁权䵁䅁䅁䍄䉁䅁䅁䅂䅁䅁䅍䅁䅁䅁䅯䅁䅁䅁䅕䅁䅁䅁歃䕭䭁䑁䅁䅁䉁䅁䅁允䅁䅁䅯䅋䅁䅁杷允䅁䅁䅕䅁䑁䅁䅁䅁䭁䅁䅁䅁䙁䅁䅁䅁䅁牅䄹权塂䅁䅁权䉂䅁䅁允䅁䅁䅅䅁䭁䍁䅣䅁䵁䅉䅅䅁䙁䅁䅁睁䅁䅁䅁权䅁䅁䅁兂䅁䅁䅁䍁睵䅑䅯兓䅁䅁䅯睏䅁䅁䅅䅁䉁䅁䅁杄十䅁䅁兏畁䑁䅧䅎㑁䑁䅉䅏硁䅁䅁䍄䉁䅁䅁䅂䅁䅁䅍䅁䅁䅁䅯䅁䅁䅁䅕䅁䅁䅁煃啲䭁䍁䅯䅁䉁䅁䅁允䅁䅁䅯䅄䅁䅁杷允䅁䅁䅑䅁䑁䅁䅁䅁䭁䅁䅁䅁䙁䅁䅁䅁䅁䡁䅒权睁䅁䅁允䅁䅁䅅䅁䭁䍁䅧䅁䵁䅉䅅䅁䕁䅁䅁睁䅁䅁䅁权䅁䅁䅁兂䅁䅁䅁䍁畹䅑䅯杊䅁䅁䅅䅁䉁䅁䅁权湁䅁䅁䍄䉁䅁䅁兂䅁䅁䅍䅁䅁䅁䅯䅁䅁䅁䅕䅁䅁䅁䅁啣䭁䕁䄰䅁䭁䑁䄰䅁䉁䅁䅁允䅁䅁䄴䅆䅁䑁䅍兏畁䑁䅅䅍祁䑁䅧睎㕁䅁䅁䍄䉁䅁䅁䅂䅁䅁䅍䅁䅁䅁䅯䅁䅁䅁䅕䅁䅁䅁元っ䭁䭁䅍䅁䉁䅁䅁允䅁䅁䅯䅰䅁䅁杷允䅁䅁䅕䅁䑁䅁䅁䅁䭁䅁䅁䅁䙁䅁䅁䅁䅁䨸䅬权塂䅁䅁权䍂䅁䅁允䅁䅁䅅䅁䑁䭁浙䅁䵁䅉䅅䅁䕁䅁䅁睁䅁䅁䅁权䅁䅁䅁兂䅁䅁䅁䕁獡䅑䅯杩䅁䅁䅅䅁䉁䅁䅁权湁䅁䅁䍄䉁䅁䅁兂䅁䅁䅍䅁䅁䅁䅯䅁䅁䅁䅕䅁䅁䅁牂䕵䭁䕁䅁䅁䭁䕁䅑䅁䉁䅁䅁允䅁䅁䅍⽥⼯眯杷允䅁䅁䅕䅁䑁䅁䅁䅁䭁䅁䅁䅁䙁䅁䅁䅁䅁䩥䅴权䅂䅁䅁权䉂䅁䅁允䅁䅁䅅䅁䑁偁穔䅃䵁䅉䅅䅁䙁䅁䅁睁䅁䅁䅁权䅁䅁䅁兂䅁䅁䅁䡁䩄䅑䅯杒䅁䅁䅯兒䅁䅁䅅䅁䉁䅁䅁权湁䅁䅁䍄䉁䅁䅁兂䅁䅁䅍䅁䅁䅁䅯䅁䅁䅁䅕䅁䅁䅁ぁ歲䭁䕁䅣䅁䭁䑁䅳䅁䉁䅁䅁允䅁䅁䄴杆䅁䑁䅉兎穁䍁䄴睎祁䑁䅉兎㕁䑁䅍䅁䵁䅉䅅䅁䙁䅁䅁睁䅁䅁䅁权䅁䅁䅁兂䅁䅁䅁䭁䉈䅑䅯睖䅁䅁䅯兒䅁䅁䅅䅁䉁䅁䅁睁㡁杍䅁䍄䉁䅁䅁䅂䅁䅁䅍䅁䅁䅁䅯䅁䅁䅁䅕䅁䅁䅁㡃䕬䭁䉁䉧䅁䉁䅁䅁允䅁䅁䅯睊䅁䅁杷允䅁䅁䅕䅁䑁䅁䅁䅁䭁䅁䅁䅁䙁䅁䅁䅁䅁䡁䅒权乂䅁䅁权㡁䅁䅁允䅁䅁䅅䅁佁䉁䅑䅁硁䑁䅣杌ぁ䑁䅅䅎硁䑁䅧䅎䅁䅁杷允䅁䅁䅑䅁䑁䅁䅁䅁䭁䅁䅁䅁䙁䅁䅁䅁䅁䰷䅎权䱃䅁䅁允䅁䅁䅅䅁䭁䅁䅷䅁䵁䅉䅅䅁䙁䅁䅁睁䅁䅁䅁权䅁䅁䅁兂䅁䅁䅁䅁扂䅑䅯兓䅁䅁䅯䅐䅁䅁䅅䅁䉁䅁䅁杄啁䅁䅁免睁䍁䄴䅎㕁䑁䅍䅏硁䑁䅉䅁䵁䅉䅅䅁䙁䅁䅁睁䅁䅁䅁权䅁䅁䅁兂䅁䅁䅁䍁煱䅑䅯兓䅁䅁䅯䅐䅁䅁䅅䅁䉁䅁䅁杄啁䅁䅁杍ㅁ䍁䄴睎㍁䑁䅉睍ㅁ䑁䅙䅁䵁䅉䅅䅁䕁䅁䅁睁䅁䅁䅁权䅁䅁䅁兂䅁䅁䅁乁䡃䅑䅯杩䅁䅁䅅䅁䉁䅁䅁杄䥁䅁䅁免穁䑁䅕䅁䵁䅉䅅䅁䕁䅁䅁睁䅁䅁䅁权䅁䅁䅁兂䅁䅁䅁䙁䵩䅑䅯克䅁䅁䅅䅁䉁䅁䅁权湁䅁䅁䍄䉁䅁䅁䅂䅁䅁䅍䅁䅁䅁䅯䅁䅁䅁䅕䅁䅁䅁㑂ね䭁䥁䅯䅁䉁䅁䅁允䅁䅁䄴杂䅁䑁䅧䅎䅁䅁杷允䅁䅁䅑䅁䑁䅁䅁䅁䭁䅁䅁䅁䙁䅁䅁䅁䅄摆䅂权慂䅁䅁允䅁䅁䅅䅁䭁䝁䅅䅁䵁䅉䅅䅁䙁䅁䅁睁䅁䅁䅁权䅁䅁䅁兂䅁䅁䅁䝁橂䅑䅯兔䅁䅁䅯䅐䅁䅁䅅䅁䉁䅁䅁杄啁䅁䅁杍祁䍁䄴䅍硁䑁䅧睎㕁䑁䅙䅁䵁䅉䅅䅁䙁䅁䅁睁䅁䅁䅁权䅁䅁䅁兂䅁䅁䅁䥁㍂䅑䅯兔䅁䅁䅯睏䅁䅁䅅䅁䉁䅁䅁杄啁䅁䅁杍㑁䍁䄴杍ㅁ䑁䅉李睁䑁䅑䅁䵁䅉䅅䅁䙁䅁䅁睁䅁䅁䅁权䅁䅁䅁兂䅁䅁䅁䍁㡂䅑䅯䅑䅁䅁䅯䅒䅁䅁䅅䅁䉁䅁䅁睁呁华䅑䍄䉁䅁䅁兂䅁䅁䅍䅁䅁䅁䅯䅁䅁䅁䅕䅁䅁䅁䅄歩䭁䙁䅣䅁䭁䕁䅕䅁䉁䅁䅁允䅁䅁䅍椱䅧䅁杷允䅁䅁䅕䅁䑁䅁䅁䅁䭁䅁䅁䅁䙁䅁䅁䅁䅁䙑䅚权䅂䅁䅁权䕂䅁䅁允䅁䅁䅅䅁䑁䅁汆䅊䵁䅉䅅䅁䕁䅁䅁睁䅁䅁䅁权䅁䅁䅁兂䅁䅁䅁䥁㙥䅑䅯杇䅅䅁䅅䅁䉁䅁䅁权摁允䅁䍄䉁䅁䅁兂䅁䅁䅍䅁䅁䅁䅯䅁䅁䅁䅕䅁䅁䅁䅂歖䭁䕁䅙䅁䭁䕁䅍䅁䉁䅁䅁允䅁䅁䅕䱧䱨偳扯啒䵁䅉䅅䅁䕁䅁䅁睁䅁䅁䅁权䅁䅁䅁兂䅁䅁䅁䕁坂䅑䅯睯䅁䅁䅅䅁䉁䅁䅁权汃䅁䅁䍄䉁䅁䅁䅂䅁䅁䅍䅁䅁䅁䅯䅁䅁䅁䅕䅁䅁䅁权啮䭁䍁䅉䅁䉁䅁䅁允䅁䅁䅯䅄䅁䅁杷允䅁䅁䅕䅁䑁䅁䅁䅁䭁䅁䅁䅁䙁䅁䅁䅁䅁䱊䅖权䅂䅁䅁权䑂䅁䅁允䅁䅁䅅䅁䑁䑁牴睐䵁䅉䅅䅁䕁䅁䅁睁䅁䅁䅁权䅁䅁䅁兂䅁䅁䅁䭁獹䅑䅯杢䅁䅁䅅䅁䉁䅁䅁权㑂䅁䅁䍄䉁䅁䅁兂䅁䅁䅍䅁䅁䅁䅯䅁䅁䅁䅕䅁䅁䅁潃歫䭁䕁䅣䅁䭁䑁䅷䅁䉁䅁䅁允䅁䅁䄴杅䅁䑁䅙杌硁䑁䅁免㕁䑁䅣兏䅁䅁杷允䅁䅁䅕䅁䑁䅁䅁䅁䭁䅁䅁䅁䙁䅁䅁䅁䅁䩱䅊权乂䅁䅁权㝁䅁䅁允䅁䅁䅅䅁佁䉁䅑䅁ㅁ䑁䅑杌ぁ䑁䅍兏㑁䑁䅫睎䅁䅁杷允䅁䅁䅑䅁䑁䅁䅁䅁䭁䅁䅁䅁䙁䅁䅁䅁䅁牊䅚权楁䅁䅁允䅁䅁䅅䅁䭁䅁䅷䅁䵁䅉䅅䅁䙁䅁䅁睁䅁䅁䅁权䅁䅁䅁兂䅁䅁䅁䩁穂䅑䅯兔䅁䅁䅯睐䅁䅁䅅䅁䉁䅁䅁杄啁䅁䅁杍ぁ䍁䄴䅍㑁䑁䅁睍㕁䑁䅧䅁䵁䅉䅅䅁䙁䅁䅁睁䅁䅁䅁权䅁䅁䅁兂䅁䅁䅁䱁啹䅑䅯兓䅁䅁䅯睐䅁䅁䅅䅁䉁䅁䅁杄啁䅁䅁杍㑁䍁䄴睎㕁䑁䅙䅎硁䑁䅉䅁䵁䅉䅅䅁䙁䅁䅁睁䅁䅁䅁权䅁䅁䅁兂䅁䅁䅁䕁穂䅑䅯睖䅁䅁䅯兑䅁䅁䅅䅁䉁䅁䅁睁煁䅈䅁䍄䉁䅁䅁䅂䅁䅁䅍䅁䅁䅁䅯䅁䅁䅁䅕䅁䅁䅁兄䕯䭁䥁䅳䅁䉁䅁䅁允䅁䅁䅯䅄䅁䅁杷允䅁䅁䅑䅁䑁䅁䅁䅁䭁䅁䅁䅁䙁䅁䅁䅁䅁䡫䅎权婁允䅁允䅁䅁䅅䅁䍁乁䡕䍄䉁䅁䅁䅂䅁䅁䅍䅁䅁䅁䅯䅁䅁䅁䅕䅁䅁䅁畁啯䭁䝁䄴䅁䉁䅁䅁允䅁䅁䅯睖䅅䅁杷允䅁䅁䅑䅁䑁䅁䅁䅁䭁䅁䅁䅁䙁䅁䅁䅁䅁䨸䅬权湃䅁䅁允䅁䅁䅅䅁䭁䱁䄴䅁䵁䅉䅅䅁䙁䅁䅁睁䅁䅁䅁权䅁䅁䅁兂䅁䅁䅁䥁桩䅑䅯兓䅁䅁䅯材䅁䅁䅅䅁䉁䅁䅁杄十䅁䅁睍畁䑁䅙䅎穁䑁䅧睎穁䅁䅁䍄䉁䅁䅁兂䅁䅁䅍䅁䅁䅁䅯䅁䅁䅁䅕䅁䅁䅁歃歫䭁䕁䄰䅁䭁䑁䄴䅁䉁䅁䅁允䅁䅁䄴䅆䅁䑁䅕兏畁䑁䅕睍㕁䑁䅉䅎穁䅁䅁䍄䉁䅁䅁䅂䅁䅁䅍䅁䅁䅁䅯䅁䅁䅁䅕䅁䅁䅁权䕣䭁䍁䅫䅁䉁䅁䅁允䅁䅁䅯䅋䅁䅁杷允䅁䅁䅑䅁䑁䅁䅁䅁䭁䅁䅁䅁䙁䅁䅁䅁䅄摆䅂权睁䅁䅁允䅁䅁䅅䅁䭁䍁䅧䅁䵁䅉䅅䅁䙁䅁䅁睁䅁䅁䅁权䅁䅁䅁兂䅁䅁䅁䕁療䅑䅯䅑䅁䅁䅯兒䅁䅁䅅䅁䉁䅁䅁睁畁穏䄸䍄䉁䅁䅁兂䅁䅁䅍䅁䅁䅁䅯䅁䅁䅁䅕䅁䅁䅁煁䕳䭁䕁䅫䅁䭁䑁䅷䅁䉁䅁䅁允䅁䅁䄴杅䅁䑁䅉䅏畁䑁䅙免㕁䑁䅕兏䅁䅁杷允䅁䅁䅑䅁䑁䅁䅁䅁䭁䅁䅁䅁䙁䅁䅁䅁䅁䩯䅊权慁允䅁允䅁䅁䅅䅁䭁䉁䉳䅁䵁䅉䅅䅁䕁䅁䅁睁䅁䅁䅁权䅁䅁䅁兂䅁䅁䅁䅁硂䅑䅯䅅䅅䅁䅅䅁䉁䅁䅁权十允䅁䍄䉁䅁䅁䅂䅁䅁䅍䅁䅁䅁䅯䅁䅁䅁䅕䅁䅁䅁捄䕬䭁䉁䉯䅁䉁䅁䅁允䅁䅁䅯睇䅅䅁杷允䅁䅁䅕䅁䑁䅁䅁䅁䭁䅁䅁䅁䙁䅁䅁䅁䅁䕁䅰权塂䅁䅁权䕂䅁䅁允䅁䅁䅅䅁䑁䝁桫䅁䵁䅉䅅䅁䙁䅁䅁睁䅁䅁䅁权䅁䅁䅁兂䅁䅁䅁䕁獡䅑䅯䅑䅁䅁䅯䅒䅁䅁䅅䅁䉁䅁䅁睁剃と䅑䍄䉁䅁䅁䅂䅁䅁䅍䅁䅁䅁䅯䅁䅁䅁䅕䅁䅁䅁䅁歗䭁䝁䄴䅁䉁䅁䅁允䅁䅁䅯眰䅁䅁杷允䅁䅁䅕䅁䑁䅁䅁䅁䭁䅁䅁䅁䭁䅁䅷䅁䭁䕁䅫䅁䭁䑁䅷䅁䉁䅁䅁允䅁䅁䅯睊䅁䅁杷允䅁䅁䅑䅁䑁䅁䅁䅁䭁䅁䅁䅁䙁䅁䅁䅁䅁䤰䅤权允允䅁允䅁䅁䅅䅁䭁䉁䉉䅁䵁䅉䅅䅁䙁䅁䅁睁䅁䅁䅁权䅁䅁䅁兂䅁䅁䅁䩁㙗䅑䅯兓䅁䅁䅯䅐䅁䅁䅅䅁䉁䅁䅁杄十䅁䅁兎畁䑁䅕免穁䑁䅫䅍㍁䅁䅁䍄䉁䅁䅁兂䅁䅁䅍䅁䅁䅁䅯䅁䅁䅁䅕䅁䅁䅁㥁䕳䭁䙁䅣䅁䭁䕁䅑䅁䉁䅁䅁允䅁䅁䅍䍌䅉䅁杷允䅁䅁䅕䅁䑁䅁䅁䅁䭁䅁䅁䅁䙁䅁䅁䅁䅁䙁䅴权䝂䅁䅁权䍂䅁䅁允䅁䅁䅅䅁䙁偁䑇坁⽁〫䅴䍄䉁䅁䅁兂䅁䅁䅍䅁䅁䅁䅯䅁䅁䅁䅕䅁䅁䅁慁歱䭁䙁䅣䅁䭁䕁䅉䅁䉁䅁䅁允䅁䅁䅍䑚䅙䅁杷允䅁䅁䅕䅁䑁䅁䅁䅁䭁䅁䅁䅁䙁䅁䅁䅁䅁䩱䅊权䝂䅁䅁权䙂䅁䅁允䅁䅁䅅䅁䙁䅁㝦砳䑈眹䅊䍄䉁䅁䅁兂䅁䅁䅍䅁䅁䅁䅯䅁䅁䅁䅕䅁䅁䅁䉁䕶䭁䙁䅣䅁䭁䕁䅑䅁䉁䅁䅁允䅁䅁䅍祸䄰䅁杷允䅁䅁䅕䅁䑁䅁䅁䅁䭁䅁䅁䅁䙁䅁䅁䅁䅁煌䅆权㙁䅁䅁权㝁䅁䅁允䅁䅁䅅䅁佁䉁䅉䅁硁䑁䅙䅍穁䑁䅁免㉁䑁䅙䅁䵁䅉䅅䅁䙁䅁䅁睁䅁䅁䅁权䅁䅁䅁兂䅁䅁䅁䙁橱䅑䅯兓䅁䅁䅯䅐䅁䅁䅅䅁䉁䅁䅁杄啁䅁䅁杍㑁䍁䄴李㑁䑁䅣免ㅁ䑁䅅䅁䵁䅉䅅䅁䕁䅁䅁睁䅁䅁䅁权䅁䅁䅁兂䅁䅁䅁䅁敂䅑䅯杇䅅䅁䅅䅁䉁䅁䅁权扁允䅁䍄䉁䅁䅁兂䅁䅁䅍䅁䅁䅁䅯䅁䅁䅁䅕䅁䅁䅁敂は䭁䕁䄰䅁䭁䑁䅳䅁䉁䅁䅁允䅁䅁䄴䅇䅁䑁䅉睍祁䑁䅅杌㕁䑁䅅免㉁䑁䅣睍䅁䅁杷允䅁䅁䅑䅁䑁䅁䅁䅁䭁䅁䅁䅁䙁䅁䅁䅁䅁䕁䅰权䍁䅁䅁允䅁䅁䅅䅁䭁䩁䅙䅁䵁䅉䅅䅁䙁䅁䅁睁䅁䅁䅁权䅁䅁䅁兂䅁䅁䅁䍁睵䅑䅯兓䅁䅁䅯䅐䅁䅁䅅䅁䉁䅁䅁杄啁䅁䅁免睁䍁䄴䅎㉁䑁䅑䅍㕁䑁䅣䅁䵁䅉䅅䅁䕁䅁䅁睁䅁䅁䅁权䅁䅁䅁兂䅁䅁䅁偁⭩䅑䅯䅉䅅䅁䅅䅁䉁䅁䅁权䵁䅁䅁䍄䉁䅁䅁䅂䅁䅁䅍䅁䅁䅁䅯䅁䅁䅁䅕䅁䅁䅁䅁歓䭁䉁䉯䅁䉁䅁䅁允䅁䅁䅯䅙䅁䅁杷允䅁䅁䅕䅁䑁䅁䅁䅁䭁䅁䅁䅁䙁䅁䅁䅁䅁䭍䅤权䅂䅁䅁权䙂䅁䅁允䅁䅁䅅䅁䑁䵁䕕䅁䵁䅉䅅䅁䙁䅁䅁睁䅁䅁䅁权䅁䅁䅁兂䅁䅁䅁䉁⽋䅑䅯杒䅁䅁䅯兑䅁䅁䅅䅁䉁䅁䅁权湁䅁䅁䍄䉁䅁䅁兂䅁䅁䅍䅁䅁䅁䅯䅁䅁䅁䅕䅁䅁䅁䅂っ䭁䙁䅣䅁䭁䕁䅉䅁䉁䅁䅁允䅁䅁䅍䉹䅳䅁杷允䅁䅁䅕䅁䑁䅁䅁䅁䭁䅁䅁䅁䙁䅁䅁䅁䅁牓䅒权䝂䅁䅁权䑂䅁䅁允䅁䅁䅅䅁䙁䉁偖䡅硦䄷䅴䍄䉁䅁䅁兂䅁䅁䅍䅁䅁䅁䅯䅁䅁䅁䅕䅁䅁䅁敂は䭁䕁䅫䅁䭁䑁䅷䅁䉁䅁䅁允䅁䅁䄴䅆䅁䑁䅅䅍畁䑁䅕䅏睁䑁䅅免穁䅁䅁䍄䉁䅁䅁兂䅁䅁䅍䅁䅁䅁䅯䅁䅁䅁䅕䅁䅁䅁䅂歖䭁䙁䅣䅁䭁䕁䅉䅁䉁䅁䅁允䅁䅁䅍卫䅑䅁杷允䅁䅁䅕䅁䑁䅁䅁䅁䭁䅁䅁䅁䙁䅁䅁䅁䅁䝯䅨权䝂䅁䅁权䕂䅁䅁允䅁䅁䅅䅁䙁䥁卖癶橓噇䅂䍄䉁䅁䅁兂䅁䅁䅍䅁䅁䅁䅯䅁䅁䅁䅕䅁䅁䅁煁䕳䭁䕁䄰䅁䭁䑁䅷䅁䉁䅁䅁允䅁䅁䄴䅆䅁䑁䅍李畁䑁䅍䅏㉁䑁䅍免硁䅁䅁䍄䉁䅁䅁䅂䅁䅁䅍䅁䅁䅁䅯䅁䅁䅁䅕䅁䅁䅁獁歵䭁䉁䉁䅁䉁䅁䅁允䅁䅁䅯睅䅅䅁杷允䅁䅁䅕䅁䑁䅁䅁䅁䭁䅁䅁䅁䙁䅁䅁䅁䅁䩮䅊权煁允䅁权䉂䅁䅁允䅁䅁䅅䅁䭁䍁䅣䅁䵁䅉䅅䅁䕁䅁䅁睁䅁䅁䅁权䅁䅁䅁兂䅁䅁䅁䭁卓䅑䅯睰䅁䅁䅅䅁䉁䅁䅁权畃䅁䅁䍄䉁䅁䅁䅂䅁䅁䅍䅁䅁䅁䅯䅁䅁䅁䅕䅁䅁䅁㑄歶䭁䉁䉫䅁䉁䅁䅁允䅁䅁䅉杺䵣䅉䅅䅁䙁䅁䅁睁䅁䅁䅁权䅁䅁䅁兂䅁䅁䅁䍁睱䅑䅯兓䅁䅁䅯児䅁䅁䅅䅁䉁䅁䅁杄啁䅁䅁杍㉁䍁䄴兏睁䑁䅁杍㍁䑁䅫䅁䵁䅉䅅䅁䙁䅁䅁睁䅁䅁䅁权䅁䅁䅁兂䅁䅁䅁䱁䩃䅑䅯杒䅁䅁䅯䅒䅁䅁䅅䅁䉁䅁䅁兂䱄匯㍲㥱楷䅑杷允䅁䅁䅕䅁䑁䅁䅁䅁䭁䅁䅁䅁䙁䅁䅁䅁䅁煬䅂权䩂䅁䅁权⽁䅁䅁允䅁䅁䅅䅁佁䉁䅉䅁㑁䍁䄴睍ㅁ䑁䅅兏ぁ䑁䅉䅁䵁䅉䅅䅁䙁䅁䅁睁䅁䅁䅁权䅁䅁䅁兂䅁䅁䅁佁畂䅑䅯睒䅁䅁䅯睐䅁䅁䅅䅁䉁䅁䅁杄十䅁䅁䅍畁䑁䅙兏穁䑁䅅兏ぁ䅁䅁䍄䉁䅁䅁兂䅁䅁䅍䅁䅁䅁䅯䅁䅁䅁䅕䅁䅁䅁ぁ歲䭁䕁䅙䅁䭁䕁䅍䅁䉁䅁䅁允䅁䅁䅕⭡䉴䩒渶稵䴸䅉䅅䅁䙁䅁䅁睁䅁䅁䅁权䅁䅁䅁兂䅁䅁䅁䕁坂䅑䅯睖䅁䅁䅯兑䅁䅁䅅䅁䉁䅁䅁睁煂兊䅁䍄䉁䅁䅁兂䅁䅁䅍䅁䅁䅁䅯䅁䅁䅁䅕䅁䅁䅁㉁啰䭁䕁䅣䅁䭁䑁䄴䅁䉁䅁䅁允䅁䅁䄴杆䅁䑁䅉李穁䍁䄴䅎ㅁ䑁䅣䅎睁䑁䅉䅁䵁䅉䅅䅁䙁䅁䅁睁䅁䅁䅁权䅁䅁䅁兂䅁䅁䅁䩁卓䅑䅯杒䅁䅁䅯睑䅁䅁䅅䅁䉁䅁䅁兂㙁⭊捡䡭奍䅑杷允䅁䅁䅕䅁䑁䅁䅁䅁䭁䅁䅁䅁䙁䅁䅁䅁䅁牭䅊权䩂䅁䅁权㝁䅁䅁允䅁䅁䅅䅁佁䉁䅉䅁穁䍁䄴兎睁䑁䅧䅍㉁䑁䅫䅁䵁䅉䅅䅁䕁䅁䅁睁䅁䅁䅁权䅁䅁䅁兂䅁䅁䅁乁㥂䅑䅯克䅁䅁䅅䅁䉁䅁䅁权湁䅁䅁䍄䉁䅁䅁兂䅁䅁䅍䅁䅁䅁䅯䅁䅁䅁䅕䅁䅁䅁捄䕬䭁䕁䄰䅁䭁䑁䄰䅁䉁䅁䅁允䅁䅁䄴䅆䅁䑁䅍䅍畁䑁䅉杍ㅁ䑁䅁免穁䅁䅁䍄䉁䅁䅁䅂䅁䅁䅍䅁䅁䅁䅯䅁䅁䅁䅕䅁䅁䅁兂ば䭁䉁䉯䅁䉁䅁䅁允䅁䅁䅯睇䅅䅁杷允䅁䅁䅑䅁䑁䅁䅁䅁䭁䅁䅁䅁䙁䅁䅁䅁䅁䨸䅬权慂䅁䅁允䅁䅁䅅䅁䭁䝁䅅䅁䵁䅉䅅䅁䕁䅁䅁睁䅁䅁䅁权䅁䅁䅁兂䅁䅁䅁䵁ね䅑䅯䅅䅅䅁䅅䅁䉁䅁䅁权呁允䅁䍄䉁䅁䅁䅂䅁䅁䅍䅁䅁䅁䅯䅁䅁䅁䅕䅁䅁䅁䡃歵䭁䭁䅍䅁䉁䅁䅁允䅁䅁䅯朶䅁䅁杷允䅁䅁䅕䅁䑁䅁䅁䅁䭁䅁䅁䅁䙁䅁䅁䅁䅁䩯䅊权乂䅁䅁权⭁䅁䅁允䅁䅁䅅䅁佁䉁䅑䅁㉁䑁䅣杌㕁䑁䅫杍ㅁ䑁䅉䅎䅁䅁杷允䅁䅁䅕䅁䑁䅁䅁䅁䭁䅁䅁䅁䙁䅁䅁䅁䅁㝋䅂权䩂䅁䅁权㥁䅁䅁允䅁䅁䅅䅁佁䉁䅉䅁㍁䍁䄴䅏㕁䑁䅁䅏ㅁ䑁䅧䅁䵁䅉䅅䅁䙁䅁䅁睁䅁䅁䅁权䅁䅁䅁兂䅁䅁䅁䱁啹䅑䅯兓䅁䅁䅯睏䅁䅁䅅䅁䉁䅁䅁杄十䅁䅁杍㉁䍁䄴睍㉁䑁䅕免祁䅁䅁䍄䉁䅁䅁兂䅁䅁䅍䅁䅁䅁䅯䅁䅁䅁䅕䅁䅁䅁䑂び䭁䕁䅁䅁䭁䕁䅍䅁䉁䅁䅁允䅁䅁䅍朵䅳䅁杷允䅁䅁䅕䅁䑁䅁䅁䅁䭁䅁䅁䅁䙁䅁䅁䅁䅁䡯䅂权䝂䅁䅁权䕂䅁䅁允䅁䅁䅅䅁䙁䙁慕睌牕欸䄱䍄䉁䅁䅁䅂䅁䅁䅍䅁䅁䅁䅯䅁䅁䅁䅕䅁䅁䅁权䕣䭁䅁䅉䅁䉁䅁䅁允䅁䅁䅯杫䅁䅁杷允䅁䅁䅑䅁䑁䅁䅁䅁䭁䅁䅁䅁䙁䅁䅁䅁䅁䡫䅎权獁䅁䅁允䅁䅁䅅䅁䭁䅁䅷䅁䵁䅉䅅䅁䙁䅁䅁睁䅁䅁䅁权䅁䅁䅁兂䅁䅁䅁䙁樶䅑䅯兓䅁䅁䅯児䅁䅁䅅䅁䉁䅁䅁杄允䅁䅁䅏畁䑁䅁免睁䑁䅍兏䅁䅁杷允䅁䅁䅑䅁䑁䅁䅁䅁䭁䅁䅁䅁䙁䅁䅁䅁䅁䥗䅸权䭃䅁䅁允䅁䅁䅅䅁䭁䍁䅣䅁䵁䅉䅅䅁䙁䅁䅁睁䅁䅁䅁权䅁䅁䅁兂䅁䅁䅁䅁あ䅑䅯睖䅁䅁䅯䅒䅁䅁䅅䅁䉁䅁䅁睁㕂兊䅁䍄䉁䅁䅁兂䅁䅁䅍䅁䅁䅁䅯䅁䅁䅁䅕䅁䅁䅁权歫䭁䕁䄰䅁䭁䑁䅷䅁䉁䅁䅁允䅁䅁䄴䅆䅁䑁䅕睎畁䑁䅑䅍祁䑁䅣睍㉁䅁䅁䍄䉁䅁䅁兂䅁䅁䅍䅁䅁䅁䅯䅁䅁䅁䅕䅁䅁䅁歁啴䭁䕁䅁䅁䭁䕁䅕䅁䉁䅁䅁允䅁䅁䅍扨䜵䅁杷允䅁䅁䅑䅁䑁䅁䅁䅁䭁䅁䅁䅁䙁䅁䅁䅁䅁䭲䅸权煁䅁䅁允䅁䅁䅅䅁䭁䍁䅳䅁䵁䅉䅅䅁䕁䅁䅁睁䅁䅁䅁权䅁䅁䅁兂䅁䅁䅁䵁ね䅑䅯䅌䅁䅁䅅䅁䉁䅁䅁权瑁䅁䅁䍄䉁䅁䅁兂䅁䅁䅍䅁䅁䅁䅯䅁䅁䅁䅕䅁䅁䅁䕃啯䭁䕁䅣䅁䭁䑁䄴䅁䉁䅁䅁允䅁䅁䄴䅅䅁䑁䅍杌㕁䑁䅙免ぁ䑁䅙䅁䵁䅉䅅䅁䕁䅁䅁睁䅁䅁䅁权䅁䅁䅁兂䅁䅁䅁䕁欶䅑䅯睚䅁䅁䅅䅁䉁䅁䅁权偄䅁䅁䍄䉁䅁䅁䅂䅁䅁䅍䅁䅁䅁䅯䅁䅁䅁䅕䅁䅁䅁扄ふ䭁䥁䅯䅁䉁䅁䅁允䅁䅁䅯睊䅁䅁杷允䅁䅁䅕䅁䑁䅁䅁䅁䭁䅁䅁䅁䙁䅁䅁䅁䅁䭲䅸权塂䅁䅁权䍂䅁䅁允䅁䅁䅅䅁䑁䑁捉䅁䵁䅉䅅䅁䙁䅁䅁睁䅁䅁䅁权䅁䅁䅁兂䅁䅁䅁乁䥩䅑䅯兔䅁䅁䅯児䅁䅁䅅䅁䉁䅁䅁杄坁䅁䅁免睁䑁䅣杌硁䑁䅧杍ぁ䑁䅣兏䅁䅁杷允䅁䅁䅕䅁䑁䅁䅁䅁䭁䅁䅁䅁䙁䅁䅁䅁䅁䵣䅬权乂䅁䅁权⭁䅁䅁允䅁䅁䅅䅁佁䉁䅑䅁ぁ䑁䅙杌㍁䑁䅅兏穁䑁䅁睍䅁䅁杷允䅁䅁䅕䅁䑁䅁䅁䅁䭁䅁䅁䅁䙁䅁䅁䅁䅁䩱䅊权塂䅁䅁权䕂䅁䅁允䅁䅁䅅䅁䑁䥁牅䅁䵁䅉䅅䅁䙁䅁䅁睁䅁䅁䅁权䅁䅁䅁兂䅁䅁䅁䡁污䅑䅯兔䅁䅁䅯児䅁䅁䅅䅁䉁䅁䅁杄啁䅁䅁兎㑁䍁䄴睍㑁䑁䅍睎穁䑁䅉䅁䵁䅉䅅䅁䙁䅁䅁睁䅁䅁䅁权䅁䅁䅁兂䅁䅁䅁䱁啹䅑䅯兔䅁䅁䅯睏䅁䅁䅅䅁䉁䅁䅁杄啁䅁䅁李祁䍁䄴李祁䑁䅁睎ㅁ䑁䅕䅁䵁䅉䅅䅁䙁䅁䅁睁䅁䅁䅁权䅁䅁䅁兂䅁䅁䅁䩁批䅑䅯睖䅁䅁䅯村䅁䅁䅅䅁䉁䅁䅁睁䩃杍䅁䍄䉁䅁䅁兂䅁䅁䅍䅁䅁䅁䅯䅁䅁䅁䅕䅁䅁䅁煁䕳䭁䕁䅫䅁䭁䑁䄴䅁䉁䅁䅁允䅁䅁䄴䅆䅁䑁䅉睎畁䑁䅁杍睁䑁䅅䅍㉁䅁䅁䍄䉁䅁䅁兂䅁䅁䅍䅁䅁䅁䅯䅁䅁䅁䅕䅁䅁䅁奄䕩䭁䕁䄸䅁䭁䑁䅳䅁䉁䅁䅁允䅁䅁䅯䅄䅁䅁杷允䅁䅁䅑䅁䑁䅁䅁䅁䭁䅁䅁䅁䙁䅁䅁䅁䅁䜴䄵权橃䅁䅁允䅁䅁䅅䅁䭁䭁䅑䅁䵁䅉䅅䅁䕁䅁䅁睁䅁䅁䅁权䅁䅁䅁兂䅁䅁䅁䡧䉶䅑䅯杁䅁䅁䅅䅁䉁䅁䅁权坃䅁䅁䍄䉁䅁䅁䅂䅁䅁䅍䅁䅁䅁䅯䅁䅁䅁䅕䅁䅁䅁䅁歗䭁䙁䅯䅁䉁䅁䅁允䅁䅁䅯兙䅁䅁杷允䅁䅁䅑䅁䑁䅁䅁䅁䭁䅁䅁䅁䙁䅁䅁䅁䅁䭨䅆权湂䅁䅁允䅁䅁䅅䅁䭁䙁䉣䅁䵁䅉䅅䅁䕁䅁䅁睁䅁䅁䅁权䅁䅁䅁兂䅁䅁䅁䝁㑵䅑䅯杇䅅䅁䅅䅁䉁䅁䅁权摁允䅁䍄䉁䅁䅁䅂䅁䅁䅍䅁䅁䅁䅯䅁䅁䅁䅕䅁䅁䅁睄䕥䭁䝁䄴䅁䉁䅁䅁允䅁䅁䅯朰䅁䅁杷允䅁䅁䅕䅁䑁䅁䅁䅁䭁䅁䅁䅁䙁䅁䅁䅁䅁䡯䅂权乂䅁䅁权㡁䅁䅁允䅁䅁䅅䅁佁䉁䅉䅁祁䑁䅙杌ぁ䑁䅕免㉁䑁䅣䅁䵁䅉䅅䅁䙁䅁䅁睁䅁䅁䅁权䅁䅁䅁兂䅁䅁䅁䩁批䅑䅯睒䅁䅁䅯䅐䅁䅁䅅䅁䉁䅁䅁杄啁䅁䅁睍㍁䍁䄴兎祁䑁䅫䅏祁䑁䅅䅁䵁䅉䅅䅁䕁䅁䅁睁䅁䅁䅁权䅁䅁䅁兂䅁䅁䅁䥁祵䅑䅯兇䅅䅁䅅䅁䉁䅁䅁杁㉃睂杷允䅁䅁䅕䅁䑁䅁䅁䅁䭁䅁䅁䅁䙁䅁䅁䅁䅁䥳䅬权㙁䅁䅁权㝁䅁䅁允䅁䅁䅅䅁䭁䍁䅣䅁䵁䅉䅅䅁䕁䅁䅁睁䅁䅁䅁权䅁䅁䅁兂䅁䅁䅁䭁瑱䅑䅯杗䅁䅁䅅䅁䉁䅁䅁权桂䅁䅁䍄䉁䅁䅁兂䅁䅁䅍䅁䅁䅁䅯䅁䅁䅁䅕䅁䅁䅁慂は䭁䕁䅫䅁䭁䑁䄴䅁䉁䅁䅁允䅁䅁䄴䅆䅁䑁䅉睎畁䑁䅁兏祁䑁䅣睎㑁䅁䅁䍄䉁䅁䅁兂䅁䅁䅍䅁䅁䅁䅯䅁䅁䅁䅕䅁䅁䅁兄䕯䭁䕁䅣䅁䭁䑁䄴䅁䉁䅁䅁允䅁䅁䄴䅅䅁䑁䅧杌㉁䑁䅕䅏㍁䑁䅉䅁䵁䅉䅅䅁䙁䅁䅁睁䅁䅁䅁权䅁䅁䅁兂䅁䅁䅁䙁㙓䅑䅯杒䅁䅁䅯䅒䅁䅁䅅䅁䉁䅁䅁兂癄㝯䜳䑪㉷䅑杷允䅁䅁䅑䅁䑁䅁䅁䅁䭁䅁䅁䅁䙁䅁䅁䅁䅁䥗䅸权畂䅁䅁允䅁䅁䅅䅁䭁䵁䄰䅁䵁䅉䅅䅁䙁䅁䅁睁䅁䅁䅁权䅁䅁䅁兂䅁䅁䅁䍁睵䅑䅯兓䅁䅁䅯材䅁䅁䅅䅁䉁䅁䅁杄啁䅁䅁免硁䍁䄴䅏㉁䑁䅕免睁䑁䅣䅁䵁䅉䅅䅁䙁䅁䅁睁䅁䅁䅁权䅁䅁䅁兂䅁䅁䅁䅁慂䅑䅯䅑䅁䅁䅯兒䅁䅁䅅䅁䉁䅁䅁睁䵄噲䅧䍄䉁䅁䅁兂䅁䅁䅍䅁䅁䅁䅯䅁䅁䅁䅕䅁䅁䅁䅃䕕䭁䕁䅁䅁䭁䕁䅍䅁䉁䅁䅁允䅁䅁䅍⭨歑䅁杷允䅁䅁䅕䅁䑁䅁䅁䅁䭁䅁䅁䅁䙁䅁䅁䅁䅁煘䅎权䩂䅁䅁权⭁䅁䅁允䅁䅁䅅䅁佁䉁䅑䅁硁䑁䅅杌㕁䑁䅉兏㍁䑁䅅睎䅁䅁杷允䅁䅁䅑䅁䑁䅁䅁䅁䭁䅁䅁䅁䙁䅁䅁䅁䅁户䅨权湂䅁䅁允䅁䅁䅅䅁䭁䝁䅧䅁䵁䅉䅅䅁䕁䅁䅁睁䅁䅁䅁权䅁䅁䅁兂䅁䅁䅁佁䝃䅑䅯䅇䅅䅁䅅䅁䉁䅁䅁权湁䅁䅁䍄䉁䅁䅁䅂䅁䅁䅍䅁䅁䅁䅯䅁䅁䅁䅕䅁䅁䅁噃歵䭁䙁䅯䅁䉁䅁䅁允䅁䅁䅯兙䅁䅁杷允䅁䅁䅕䅁䑁䅁䅁䅁䭁䅁䅁䅁䙁䅁䅁䅁䅁䝑䄹权䝂䅁䅁权䑂䅁䅁允䅁䅁䅅䅁䙁䑁䕱卍㑓に䄱䍄䉁䅁䅁䅂䅁䅁䅍䅁䅁䅁䅯䅁䅁䅁䅕䅁䅁䅁䅁歘䭁䙁䅯䅁䉁䅁䅁允䅁䅁䅯睗䅁䅁杷允䅁䅁䅑䅁䑁䅁䅁䅁䭁䅁䅁䅁䙁䅁䅁䅁䅁䡉䅚权湃䅁䅁允䅁䅁䅅䅁䭁䵁䅕䅁䵁䅉䅅䅁䕁䅁䅁睁䅁䅁䅁权䅁䅁䅁兂䅁䅁䅁䥁兂䅑䅯睯䅁䅁䅅䅁䉁䅁䅁权汃䅁䅁䍄䉁䅁䅁䅂䅁䅁䅍䅁䅁䅁䅯䅁䅁䅁䅕䅁䅁䅁䅂っ䭁䍁䉁䅁䉁䅁䅁允䅁䅁䅯䅄䅁䅁杷允䅁䅁䅕䅁䑁䅁䅁䅁䭁䅁䅁䅁䙁䅁䅁䅁䅁煬䅂权䝂䅁䅁权䍂䅁䅁允䅁䅁䅅䅁䙁䅁楒潍䵭克䅖䍄䉁䅁䅁兂䅁䅁䅍䅁䅁䅁䅯䅁䅁䅁䅕䅁䅁䅁㥁䕳䭁䙁䅣䅁䭁䕁䅍䅁䉁䅁䅁允䅁䅁䅍単䅅䅁杷允䅁䅁䅑䅁䑁䅁䅁䅁䭁䅁䅁䅁䙁䅁䅁䅁䅁䥷䅰权煁䅁䅁允䅁䅁䅅䅁䭁䍁䅳䅁䵁䅉䅅䅁䙁䅁䅁睁䅁䅁䅁权䅁䅁䅁兂䅁䅁䅁䉁晓䅑䅯兔䅁䅁䅯児䅁䅁䅅䅁䉁䅁䅁杄啁䅁䅁杍㑁䑁䅅杌穁䑁䅫睍㕁䑁䅍䅁䵁䅉䅅䅁䙁䅁䅁睁䅁䅁䅁权䅁䅁䅁兂䅁䅁䅁䙁樶䅑䅯兔䅁䅁䅯児䅁䅁䅅䅁䉁䅁䅁杄坁䅁䅁李ㅁ䑁䅑杌㉁䑁䅧䅏㉁䑁䅍杍䅁䅁杷允䅁䅁䅕䅁䑁䅁䅁䅁䭁䅁䅁䅁䙁䅁䅁䅁䅁䡁䅒权䅂䅁䅁权䑂䅁䅁允䅁䅁䅅䅁䑁䱁洴䅅䵁䅉䅅䅁䙁䅁䅁睁䅁䅁䅁权䅁䅁䅁兂䅁䅁䅁䉁晓䅑䅯睒䅁䅁䅯睏䅁䅁䅅䅁䉁䅁䅁杄十䅁䅁睍畁䑁䅧䅍㍁䑁䅙李硁䅁䅁䍄䉁䅁䅁䅂䅁䅁䅍䅁䅁䅁䅯䅁䅁䅁䅕䅁䅁䅁奄ぴ䭁䭁䅣䅁䉁䅁䅁允䅁䅁䅯東䅁䅁杷允䅁䅁䅑䅁䑁䅁䅁䅁䭁䅁䅁䅁䙁䅁䅁䅁䅁䡫䅎权灁䅁䅁允䅁䅁䅅䅁䭁䑁䅅䅁䵁䅉䅅䅁䕁䅁䅁睁䅁䅁䅁权䅁䅁䅁兂䅁䅁䅁䑁污䅑䅯克䅁䅁䅅䅁䉁䅁䅁权湁䅁䅁䍄䉁䅁䅁兂䅁䅁䅍䅁䅁䅁䅯䅁䅁䅁䅕䅁䅁䅁㑂ね䭁䕁䅙䅁䭁䕁䅍䅁䉁䅁䅁允䅁䅁䅕浰䉺楓兴啑䵁䅉䅅䅁䕁䅁䅁睁䅁䅁䅁权䅁䅁䅁兂䅁䅁䅁偁㑂䅑䅯䅉䅅䅁䅅䅁䉁䅁䅁权䵁䅁䅁䍄䉁䅁䅁兂䅁䅁䅍䅁䅁䅁䅯䅁䅁䅁䅕䅁䅁䅁䅂ぢ䭁䕁䄰䅁䭁䑁䅳䅁䉁䅁䅁允䅁䅁䄴䅆䅁䑁䅉杍畁䑁䅍睎ぁ䑁䅫睍ㅁ䅁䅁䍄䉁䅁䅁兂䅁䅁䅍䅁䅁䅁䅯䅁䅁䅁䅕䅁䅁䅁杄歨䭁䕁䅙䅁䭁䕁䅉䅁䉁䅁䅁允䅁䅁䅕ㄲ焹㙦㥮啅䵁䅉䅅䅁䙁䅁䅁睁䅁䅁䅁权䅁䅁䅁兂䅁䅁䅁䍁睵䅑䅯兓䅁䅁䅯睐䅁䅁䅅䅁䉁䅁䅁杄十䅁䅁兏畁䑁䅑䅏睁䑁䅣杍㍁䅁䅁䍄䉁䅁䅁䅂䅁䅁䅍䅁䅁䅁䅯䅁䅁䅁䅕䅁䅁䅁䅁歗䭁䉁䉧䅁䉁䅁䅁允䅁䅁䅯睊䅁䅁杷允䅁䅁䅑䅁䑁䅁䅁䅁䭁䅁䅁䅁䙁䅁䅁䅁䅁䩮䅊权楁䅁䅁允䅁䅁䅅䅁䭁䅁䅷䅁䵁䅉䅅䅁䕁䅁䅁睁䅁䅁䅁权䅁䅁䅁权䵁䅁䅁权灁䅁䅁允䅁䅁䅅䅁䭁䍁䅣䅁䵁䅉䅅䅁䕁䅁䅁睁䅁䅁䅁权䅁䅁䅁兂䅁䅁䅁䑁畓䅑䅯杌䅁䅁䅅䅁䉁䅁䅁权䵁䅁䅁䍄䉁䅁䅁兂䅁䅁䅍䅁䅁䅁䅯䅁䅁䅁䅕䅁䅁䅁㉁啰䭁䕁䅣䅁䭁䑁䅳䅁䉁䅁䅁允䅁䅁䄴杆䅁䑁䅉兎穁䍁䄴睎祁䑁䅉兎㕁䑁䅍䅁䵁䅉䅅䅁䙁䅁䅁睁䅁䅁䅁权䅁䅁䅁兂䅁䅁䅁䙁㡗䅑䅯睖䅁䅁䅯睑䅁䅁䅅䅁䉁䅁䅁权灁允䅁䍄䉁䅁䅁兂䅁䅁䅍䅁䅁䅁䅯䅁䅁䅁䅕䅁䅁䅁䅁し䭁䕁䅣䅁䭁䑁䅷䅁䉁䅁䅁允䅁䅁䄴杅䅁䑁䅅杌睁䑁䅑䅎㑁䑁䅫睎䅁䅁杷允䅁䅁䅕䅁䑁䅁䅁䅁䭁䅁䅁䅁䙁䅁䅁䅁䅁䝑䄹权䩂䅁䅁权㝁䅁䅁允䅁䅁䅅䅁佁䉁䅉䅁㕁䍁䄴兏㍁䑁䅙䅏祁䑁䅑䅁䵁䅉䅅䅁䕁䅁䅁睁䅁䅁䅁权䅁䅁䅁兂䅁䅁䅁䕁欶䅑䅯杩䅁䅁䅅䅁䉁䅁䅁权湁䅁䅁䍄䉁䅁䅁䅂䅁䅁䅍䅁䅁䅁䅯䅁䅁䅁䅕䅁䅁䅁瑄䕵䭁䍁䅉䅁䉁䅁䅁允䅁䅁䅯䅄䅁䅁杷允䅁䅁䅕䅁䑁䅁䅁䅁䭁䅁䅁䅁䙁䅁䅁䅁䅁䭲䅸权䅂䅁䅁权䑂䅁䅁允䅁䅁䅅䅁䑁䵁㑈睆䵁䅉䅅䅁䙁䅁䅁睁䅁䅁䅁权䅁䅁䅁兂䅁䅁䅁䥁剂䅑䅯睖䅁䅁䅯兒䅁䅁䅅䅁䉁䅁䅁睁捄杏䅁䍄䉁䅁䅁兂䅁䅁䅍䅁䅁䅁䅯䅁䅁䅁䅕䅁䅁䅁潁䕧䭁䕁䄰䅁䭁䑁䄸䅁䉁䅁䅁允䅁䅁䄴杅䅁䑁䅕睍畁䑁䅧睎睁䑁䅁兎䅁䅁杷允䅁䅁䅕䅁䑁䅁䅁䅁䭁䅁䅁䅁䙁䅁䅁䅁䅁煘䅎权䩂䅁䅁权⽁䅁䅁允䅁䅁䅅䅁佁䉁䅉䅁㕁䍁䄴兎穁䑁䅁䅏穁䑁䅅䅁䵁䅉䅅䅁䕁䅁䅁睁䅁䅁䅁权䅁䅁䅁兂䅁䅁䅁䉷兘䅑䅯杩䅁䅁䅅䅁䉁䅁䅁权湁䅁䅁䍄䉁䅁䅁兂䅁䅁䅍䅁䅁䅁䅯䅁䅁䅁䅕䅁䅁䅁捁䕰䭁䕁䅁䅁䭁䕁䅉䅁䉁䅁䅁允䅁䅁䅍睂䅙䅁杷允䅁䅁䅑䅁䑁䅁䅁䅁䭁䅁䅁䅁䙁䅁䅁䅁䅁牋䅂权允允䅁允䅁䅁䅅䅁䭁䡁䉙䅁䵁䅉䅅䅁䕁䅁䅁睁䅁䅁䅁权䅁䅁䅁兂䅁䅁䅁䅁あ䅑䅯杁䅁䅁䅅䅁䉁䅁䅁权穄䅁䅁䍄䉁䅁䅁兂䅁䅁䅍䅁䅁䅁䅯䅁䅁䅁䅕䅁䅁䅁潁䕧䭁䕁䅁䅁䭁䕁䅅䅁䉁䅁䅁允䅁䅁䅍煊䝕䅁杷允䅁䅁䅕䅁䑁䅁䅁䅁䭁䅁䅁䅁䙁䅁䅁䅁䅁䭈䅰权䩂䅁䅁权⭁䅁䅁允䅁䅁䅅䅁佁䉁䅉䅁穁䍁䄴兏㍁䑁䅫李㉁䑁䅫䅁䵁䅉䅅䅁䙁䅁䅁睁䅁䅁䅁权䅁䅁䅁兂䅁䅁䅁䭁卓䅑䅯睖䅁䅁䅯兑䅁䅁䅅䅁䉁䅁䅁权湁䅁䅁䍄䉁䅁䅁兂䅁䅁䅍䅁䅁䅁䅯䅁䅁䅁䅕䅁䅁䅁允歴䭁䙁䅣䅁䭁䕁䅕䅁䉁䅁䅁允䅁䅁䅯克䅅䅁杷允䅁䅁䅕䅁䑁䅁䅁䅁䭁䅁䅁䅁䙁䅁䅁䅁䅁䰲䅤权䩂䅁䅁权㥁䅁䅁允䅁䅁䅅䅁佁䉁䅉䅁穁䍁䄴睎ㅁ䑁䅍䅎穁䑁䅅䅁䵁䅉䅅䅁䕁䅁䅁睁䅁䅁䅁权䅁䅁䅁兂䅁䅁䅁佁䝃䅑䅯睩䅁䅁䅅䅁䉁䅁䅁权䵁䅁䅁䍄䉁䅁䅁䅂䅁䅁䅍䅁䅁䅁䅯䅁䅁䅁䅕䅁䅁䅁獁歵䭁䉁䉧䅁䉁䅁䅁允䅁䅁䅯睊䅁䅁杷允䅁䅁䅑䅁䑁䅁䅁䅁䭁䅁䅁䅁䙁䅁䅁䅁䅁扖䅸权䱃䅁䅁允䅁䅁䅅䅁䭁䅁䅷䅁䵁䅉䅅䅁䙁䅁䅁睁䅁䅁䅁权䅁䅁䅁兂䅁䅁䅁䙁橱䅑䅯兔䅁䅁䅯睏䅁䅁䅅䅁䉁䅁䅁杄啁䅁䅁睍睁䍁䄴兎穁䑁䅧杍㍁䑁䅫䅁䵁䅉䅅䅁䙁䅁䅁睁䅁䅁䅁权䅁䅁䅁兂䅁䅁䅁䭁卩䅑䅯兔䅁䅁䅯児䅁䅁䅅䅁䉁䅁䅁杄啁䅁䅁䅏硁䍁䄴睍硁䑁䅧睍祁䑁䅕䅁䵁䅉䅅䅁䕁䅁䅁睁䅁䅁䅁权䅁䅁䅁兂䅁䅁䅁䅁扂䅑䅯睯䅁䅁䅅䅁䉁䅁䅁权汃䅁䅁䍄䉁䅁䅁兂䅁䅁䅍䅁䅁䅁䅯䅁䅁䅁䅕䅁䅁䅁噃歵䭁䕁䅫䅁䭁䑁䅳䅁䉁䅁䅁允䅁䅁䄴杅䅁䑁䅑杌㕁䑁䅣䅎㍁䑁䅕睎䅁䅁杷允䅁䅁䅕䅁䑁䅁䅁䅁䭁䅁䅁䅁䙁䅁䅁䅁䅁煋䅰权乂䅁䅁权㝁䅁䅁允䅁䅁䅅䅁佁䉁䅑䅁ㅁ䑁䅕杌ㅁ䑁䅑兏㉁䑁䅕兏䅁䅁杷允䅁䅁䅕䅁䑁䅁䅁䅁䭁䅁䅁䅁䙁䅁䅁䅁䅁䥙䅆权乂䅁䅁权㡁䅁䅁允䅁䅁䅅䅁佁䉁䅑䅁祁䑁䅙杌穁䑁䅫睍㕁䑁䅕李䅁䅁杷允䅁䅁䅕䅁䑁䅁䅁䅁䭁䅁䅁䅁䙁䅁䅁䅁䅄摆䅂权䝂䅁䅁权䉂䅁䅁允䅁䅁䅅䅁䙁䙁捨穗牯て䅴䍄䉁䅁䅁䅂䅁䅁䅍䅁䅁䅁䅯䅁䅁䅁䅕䅁䅁䅁䅁䕊䭁䍁䅫䅁䉁䅁䅁允䅁䅁䅯睊䅁䅁杷允䅁䅁䅕䅁䑁䅁䅁䅁䭁䅁䅁䅁䙁䅁䅁䅁䅁䕁䅰权乂䅁䅁权⽁䅁䅁允䅁䅁䅅䅁佁䉁䅑䅁祁䑁䅙杌睁䑁䅁李ぁ䑁䅕免䅁䅁杷允䅁䅁䅕䅁䑁䅁䅁䅁䭁䅁䅁䅁䙁䅁䅁䅁䅁䡑䅎权䝂䅁䅁权䑂䅁䅁允䅁䅁䅅䅁䙁䥁穭半呌啶䅤䍄䉁䅁䅁兂䅁䅁䅍䅁䅁䅁䅯䅁䅁䅁䅕䅁䅁䅁牁䕳䭁䕁䄰䅁䭁䑁䅳䅁䉁䅁䅁允䅁䅁䄴䅇䅁䑁䅅兏硁䑁䅫杌ㅁ䑁䅫䅍ぁ䑁䅕兏䅁䅁杷允䅁䅁䅑䅁䑁䅁䅁䅁䭁䅁䅁䅁䙁䅁䅁䅁䅁煒䅸权婁允䅁允䅁䅁䅅䅁䍁䵁䡕䍄䉁䅁䅁兂䅁䅁䅍䅁䅁䅁䅯䅁䅁䅁䅕䅁䅁䅁䙃䕵䭁䙁䅣䅁䭁䕁䅑䅁䉁䅁䅁允䅁䅁䅍穕䅙䅁杷允䅁䅁䅕䅁䑁䅁䅁䅁䭁䅁䅁䅁䙁䅁䅁䅁䅁䡁䅆权䩂䅁䅁权㝁䅁䅁允䅁䅁䅅䅁佁䉁䅉䅁㕁䍁䄴睎睁䑁䅙睎㉁䑁䅑䅁䵁䅉䅅䅁䙁䅁䅁睁䅁䅁䅁权䅁䅁䅁兂䅁䅁䅁䙁樶䅑䅯睖䅁䅁䅯兒䅁䅁䅅䅁䉁䅁䅁睁湂睊䅁䍄䉁䅁䅁䅂䅁䅁䅍䅁䅁䅁䅯䅁䅁䅁䅕䅁䅁䅁䅁䕥䭁䍁䅙䅁䉁䅁䅁允䅁䅁䅯睊䅁䅁杷允䅁䅁䅕䅁䑁䅁䅁䅁䭁䅁䅁䅁䙁䅁䅁䅁䅁䭌䄵权塂䅁䅁权䙂䅁䅁允䅁䅁䅅䅁䑁佁畍䅁䵁䅉䅅䅁䙁䅁䅁睁䅁䅁䅁权䅁䅁䅁兂䅁䅁䅁䍁稲䅑䅯睖䅁䅁䅯睑䅁䅁䅅䅁䉁䅁䅁睁⽄杊䅁䍄䉁䅁䅁兂䅁䅁䅍䅁䅁䅁䅯䅁䅁䅁䅕䅁䅁䅁杄正䭁䕁䅫䅁䭁䑁䄸䅁䉁䅁䅁允䅁䅁䄴杅䅁䑁䅣杌㕁䑁䅅李㑁䑁䅅兎䅁䅁杷允䅁䅁䅑䅁䑁䅁䅁䅁䭁䅁䅁䅁䙁䅁䅁䅁䅁䠴䅊权煁䅁䅁允䅁䅁䅅䅁䭁䍁䅳䅁䵁䅉䅅䅁䕁䅁䅁睁䅁䅁䅁权䅁䅁䅁兂䅁䅁䅁䭁摃䅑䅯䅇䅅䅁䅅䅁䉁䅁䅁权湁䅁䅁䍄䉁䅁䅁䅂䅁䅁䅍䅁䅁䅁䅯䅁䅁䅁䅕䅁䅁䅁权啮䭁䙁䅯䅁䉁䅁䅁允䅁䅁䅯䅙䅁䅁杷允䅁䅁䅕䅁䑁䅁䅁䅁䭁䅁䅁䅁䙁䅁䅁䅁䅁䍁䅒权塂䅁䅁权䙂䅁䅁允䅁䅁䅅䅁䑁䥁捧䅁䵁䅉䅅䅁䙁䅁䅁睁䅁䅁䅁权䅁䅁䅁兂䅁䅁䅁䥁㍂䅑䅯杒䅁䅁䅯兑䅁䅁䅅䅁䉁䅁䅁兂偁睒㥗⬯䨵䅑杷允䅁䅁䅕䅁䑁䅁䅁䅁䭁䅁䅁䅁䙁䅁䅁䅁䅁扨䅨权塂䅁䅁权䑂䅁䅁允䅁䅁䅅䅁䑁䭁㈴䅁䵁䅉䅅䅁䕁䅁䅁睁䅁䅁䅁权䅁䅁䅁兂䅁䅁䅁䙁樶䅑䅯杩䅁䅁䅅䅁䉁䅁䅁权湁䅁䅁䍄䉁䅁䅁兂䅁䅁䅍䅁䅁䅁䅯䅁䅁䅁䅕䅁䅁䅁杁䕦䭁䙁䅣䅁䭁䕁䅉䅁䉁䅁䅁允䅁䅁䅍䉭䅳䅁杷允䅁䅁䅕䅁䑁䅁䅁䅁䭁䅁䅁䅁䙁䅁䅁䅁䅁䙧䅆权塂䅁䅁权䑂䅁䅁允䅁䅁䅅䅁䑁䡁ㅉ䅁䵁䅉䅅䅁䕁䅁䅁睁䅁䅁䅁权䅁䅁䅁兂䅁䅁䅁䅁㑂䅑䅯䅪䅁䅁䅅䅁䉁䅁䅁权䵁䅁䅁䍄䉁䅁䅁兂䅁䅁䅍䅁䅁䅁䅯䅁䅁䅁䅕䅁䅁䅁兄䕯䭁䕁䅙䅁䭁䕁䅑䅁䉁䅁䅁允䅁䅁䅕穫䩇橩捚䕂䵁䅉䅅䅁䙁䅁䅁睁䅁䅁䅁权䅁䅁䅁兂䅁䅁䅁䡁䩄䅑䅯䅑䅁䅁䅯兑䅁䅁䅅䅁䉁䅁䅁权湁䅁䅁䍄䉁䅁䅁兂䅁䅁䅍䅁䅁䅁䅯䅁䅁䅁䅕䅁䅁䅁慂は䭁䕁䄰䅁䭁䑁䅷䅁䉁䅁䅁允䅁䅁䄴䅅䅁䑁䅍䅎畁䑁䅍李祁䑁䅍䅁䵁䅉䅅䅁䕁䅁䅁睁䅁䅁䅁权䅁䅁䅁兂䅁䅁䅁䕁欶䅑䅯睰䅁䅁䅅䅁䉁䅁䅁权䉄䅁䅁䍄䉁䅁䅁䅂䅁䅁䅍䅁䅁䅁䅯䅁䅁䅁䅕䅁䅁䅁㡂啶䭁䝁䄴䅁䉁䅁䅁允䅁䅁䅯兤䅁䅁杷允䅁䅁䅑䅁䑁䅁䅁䅁䭁䅁䅁䅁䙁䅁䅁䅁䅁䩯䅴权奁允䅁允䅁䅁䅅䅁䭁䍁䅣䅁䵁䅉䅅䅁䕁䅁䅁睁䅁䅁䅁权䅁䅁䅁兂䅁䅁䅁䕁坂䅑䅯兇䅅䅁䅅䅁䉁䅁䅁杁剄睂杷允䅁䅁䅑䅁䑁䅁䅁䅁䭁䅁䅁䅁䙁䅁䅁䅁䅁䙁䅴权流䅁䅁允䅁䅁䅅䅁䭁䑁䅅䅁䵁䅉䅅䅁䕁䅁䅁睁䅁䅁䅁权䅁䅁䅁兂䅁䅁䅁䡁扩䅑䅯杋䅁䅁䅅䅁䉁䅁䅁权牁䅁䅁䍄䉁䅁䅁兂䅁䅁䅍䅁䅁䅁䅯䅁䅁䅁䅕䅁䅁䅁啃歫䭁䕁䅫䅁䭁䑁䅷䅁䉁䅁䅁允䅁䅁䄴杅䅁䑁䅍杌㕁䑁䅉兏㑁䑁䅑䅏䅁䅁杷允䅁䅁䅕䅁䑁䅁䅁䅁䭁䅁䅁䅁䙁䅁䅁䅁䅁䭈䅒权䝂䅁䅁权䕂䅁䅁允䅁䅁䅅䅁䙁䅁㕨杧䅵佫⽍䍄䉁䅁䅁䅂䅁䅁䅍䅁䅁䅁䅯䅁䅁䅁䅕䅁䅁䅁佂䕰䭁䍁䉁䅁䉁䅁䅁允䅁䅁䅯䅄䅁䅁杷允䅁䅁䅕䅁䑁䅁䅁䅁䭁䅁䅁䅁䙁䅁䅁䅁䅁煤䅖权㙁䅁䅁权㝁䅁䅁允䅁䅁䅅䅁佁䉁䅁䅁㉁䑁䅫䅎ㅁ䑁䅑兏祁䅁䅁䍄䉁䅁䅁䅂䅁䅁䅍䅁䅁䅁䅯䅁䅁䅁䅕䅁䅁䅁慂は䭁䥁䅷䅁䉁䅁䅁允䅁䅁䅯眳䅁䅁杷允䅁䅁䅕䅁䑁䅁䅁䅁䭁䅁䅁䅁䙁䅁䅁䅁䅁㝋䅂权乂䅁䅁权㡁䅁䅁允䅁䅁䅅䅁佁䉁䅧䅁祁䑁䅙䅏睁䍁䄴䅍㕁䑁䅣睍ぁ䑁䅑䅁䵁䅉䅅䅁䕁䅁䅁睁䅁䅁䅁权䅁䅁䅁兂䅁䅁䅁䡁扩䅑䅯杇䅅䅁䅅䅁䉁䅁䅁权捁允䅁䍄䉁䅁䅁兂䅁䅁䅍䅁䅁䅁䅯䅁䅁䅁䅕䅁䅁䅁潁歯䭁䙁䅣䅁䭁䕁䅍䅁䉁䅁䅁允䅁䅁䅍䝬䅍䅁杷允䅁䅁䅕䅁䑁䅁䅁䅁䭁䅁䅁䅁䙁䅁䅁䅁䅁䩯䅊权塂䅁䅁权䙂䅁䅁允䅁䅁䅅䅁䑁䥁睷䅁䵁䅉䅅䅁䙁䅁䅁睁䅁䅁䅁权䅁䅁䅁兂䅁䅁䅁䥁桓䅑䅯兓䅁䅁䅯材䅁䅁䅅䅁䉁䅁䅁杄十䅁䅁睎畁䑁䅉杍祁䑁䅑睎㕁䅁䅁䍄䉁䅁䅁兂䅁䅁䅍䅁䅁䅁䅯䅁䅁䅁䅕䅁䅁䅁潃歫䭁䙁䅣䅁䭁䕁䅍䅁䉁䅁䅁允䅁䅁䅍礰䅷䅁杷允䅁䅁䅑䅁䑁䅁䅁䅁䭁䅁䅁䅁䙁䅁䅁䅁䅁䥕䅎权䭃䅁䅁允䅁䅁䅅䅁䭁䍁䅣䅁䵁䅉䅅䅁䕁䅁䅁睁䅁䅁䅁权䅁䅁䅁兂䅁䅁䅁䉁⽋䅑䅯兇䅅䅁䅅䅁䉁䅁䅁杁奄睂杷允䅁䅁䅕䅁䑁䅁䅁䅁䭁䅁䅁䅁䙁䅁䅁䅁䅁䩵䅤权䅂䅁䅁权䍂䅁䅁允䅁䅁䅅䅁䑁䭁䝅䅅䵁䅉䅅䅁䕁䅁䅁睁䅁䅁䅁权䅁䅁䅁兂䅁䅁䅁䍁㉂䅑䅯睯䅁䅁䅅䅁䉁䅁䅁权癄䅁䅁䍄䉁䅁䅁兂䅁䅁䅍䅁䅁䅁䅯䅁䅁䅁䅕䅁䅁䅁睃啩䭁䕁䄸䅁䭁䑁䅳䅁䉁䅁䅁允䅁䅁䅯䅄䅁䅁杷允䅁䅁䅑䅁䑁䅁䅁䅁䭁䅁䅁䅁䙁䅁䅁䅁䅁䩶䅒权䍁䅁䅁允䅁䅁䅅䅁䭁䩁䅉䅁䵁䅉䅅䅁䙁䅁䅁睁䅁䅁䅁权䅁䅁䅁兂䅁䅁䅁䉁㉃䅑䅯杏䅁䅁䅯睏䅁䅁䅅䅁䉁䅁䅁杄䵁䅁䅁睍㑁䑁䅅睎ぁ䅁䅁䍄䉁䅁䅁兂䅁䅁䅍䅁䅁䅁䅯䅁䅁䅁䅕䅁䅁䅁䅁䕤䭁䕁䅙䅁䭁䕁䅅䅁䉁䅁䅁允䅁䅁䅕䨸⭴煮䌯啔䵁䅉䅅䅁䙁䅁䅁睁䅁䅁䅁权䅁䅁䅁兂䅁䅁䅁䱁䩃䅑䅯睒䅁䅁䅯睐䅁䅁䅅䅁䉁䅁䅁杄允䅁䅁杍畁䑁䅍䅍㑁䑁䅧䅎䅁䅁杷允䅁䅁䅑䅁䑁䅁䅁䅁䭁䅁䅁䅁䙁䅁䅁䅁䅁䙁䅴权婁允䅁允䅁䅁䅅䅁䍁乁䡉䍄䉁䅁䅁兂䅁䅁䅍䅁䅁䅁䅯䅁䅁䅁䅕䅁䅁䅁兂ば䭁䕁䅙䅁䭁䕁䅑䅁䉁䅁䅁允䅁䅁䅕䩯⭒癕䩰启䴸䅉䅅䅁䙁䅁䅁睁䅁䅁䅁权䅁䅁䅁兂䅁䅁䅁䕁欶䅑䅯睖䅁䅁䅯兒䅁䅁䅅䅁䉁䅁䅁睁䩃免䅁䍄䉁䅁䅁䅂䅁䅁䅍䅁䅁䅁䅯䅁䅁䅁䅕䅁䅁䅁㑄啨䭁䝁䅣䅁䉁䅁䅁允䅁䅁䅯睖䅅䅁杷允䅁䅁䅕䅁䑁䅁䅁䅁䭁䅁䅁䅁䙁䅁䅁䅁䅁䙧䅂权䅂䅁䅁权䍂䅁䅁允䅁䅁䅅䅁䑁䡁倷睍䵁䅉䅅䅁䙁䅁䅁睁䅁䅁䅁权䅁䅁䅁兂䅁䅁䅁䭁潂䅑䅯兔䅁䅁䅯児䅁䅁䅅䅁䉁䅁䅁杄啁䅁䅁睍ㅁ䍁䄴李穁䑁䅕兎㍁䑁䅍䅁䵁䅉䅅䅁䕁䅁䅁睁䅁䅁䅁权䅁䅁䅁兂䅁䅁䅁䥁㍂䅑䅯睯䅁䅁䅅䅁䉁䅁䅁权灄䅁䅁䍄䉁䅁䅁兂䅁䅁䅍䅁䅁䅁䅯䅁䅁䅁䅕䅁䅁䅁瑄䕵䭁䕁䅙䅁䭁䕁䅕䅁䉁䅁䅁允䅁䅁䅕㠹䥃楩佔䕕䵁䅉䅅䅁䕁䅁䅁睁䅁䅁䅁权䅁䅁䅁兂䅁䅁䅁偁婃䅑䅯杋䅁䅁䅅䅁䉁䅁䅁权䵁䅁䅁䍄䉁䅁䅁兂䅁䅁䅍䅁䅁䅁䅯䅁䅁䅁䅕䅁䅁䵁噁䔰䭁䕁䅁䅁䭁䕁䅅䅁䉁䅁䅁允䅁䅁䅍佸塅䅁杷允䅁䅁䅕䅁䑁䅁䅁䅁䭁䅁䅁䅁䙁䅁䅁䅁䅁煗䅎权䅂䅁䅁权䑂䅁䅁允䅁䅁䅅䅁䑁佁獪睰䵁䅉䅅䅁䙁䅁䅁睁䅁䅁䅁权䅁䅁䅁兂䅁䅁䅁䅁䭂䅑䅯兔䅁䅁䅯児䅁䅁䅅䅁䉁䅁䅁杄啁䅁䅁䅎睁䍁䄴杍㕁䑁䅅兏ㅁ䑁䅕䅁䵁䅉䅅䅁䙁䅁䅁睁䅁䅁䅁权䅁䅁䅁兂䅁䅁䅁䕁坂䅑䅯杒䅁䅁䅯兒䅁䅁䅅䅁䉁䅁䅁兂潂佚䝱扆䝴䅑杷允䅁䅁䅑䅁䑁䅁䅁䅁䭁䅁䅁䅁䙁䅁䅁䅁䅁䥋䅂权婁允䅁允䅁䅁䅅䅁䍁乁䡉䍄䉁䅁䅁兂䅁䅁䅍䅁䅁䅁䅯䅁䅁䅁䅕䅁䅁䅁畁啯䭁䕁䅫䅁䭁䑁䄴䅁䉁䅁䅁允䅁䅁䄴䅆䅁䑁䅅䅍畁䑁䅑免㉁䑁䅕免㕁䅁䅁䍄䉁䅁䅁兂䅁䅁䅍䅁䅁䅁䅯䅁䅁䅁䅕䅁䅁䅁浃䕶䭁䕁䅫䅁䭁䑁䄰䅁䉁䅁䅁允䅁䅁䄴䅆䅁䑁䅉兎畁䑁䅧李㉁䑁䅍杍穁䅁䅁䍄䉁䅁䅁䅂䅁䅁䅍䅁䅁䅁䅯䅁䅁䅁䅕䅁䅁䅁䅁啣䭁䅁䅉䅁䉁䅁䅁允䅁䅁䅯元䅅䅁杷允䅁䅁䅕䅁䑁䅁䅁䅁䭁䅁䅁䅁䙁䅁䅁䅁䅁䩯䅊权䩂䅁䅁权㡁䅁䅁允䅁䅁䅅䅁佁䉁䅉䅁穁䍁䄴䅏㉁䑁䅉免㉁䑁䅕䅁䵁䅉䅅䅁䕁䅁䅁睁䅁䅁䅁权䅁䅁䅁兂䅁䅁䅁䅁䭂䅑䅯䅉䅅䅁䅅䅁䉁䅁䅁权䵁䅁䅁䍄䉁䅁䅁兂䅁䅁䅍䅁䅁䅁䅯䅁䅁䅁䅕䅁䅁䅁䅁歗䭁䙁䅣䅁䭁䕁䅍䅁䉁䅁䅁允䅁䅁䅍桱䄸䅁杷允䅁䅁䅕䅁䑁䅁䅁䅁䭁䅁䅁䅁䙁䅁䅁䅁䅁䙁䄵权䅂䅁䅁权䉂䅁䅁允䅁䅁䅅䅁䑁䱁䡂杏䵁䅉䅅䅁䕁䅁䅁睁䅁䅁䅁权䅁䅁䅁兂䅁䅁䅁䡁批䅑䅯杢䅁䅁䅅䅁䉁䅁䅁权坄䅁䅁䍄䉁䅁䅁兂䅁䅁䅍䅁䅁䅁䅯䅁䅁䅁䅕䅁䅁䅁兂で䭁䕁䄰䅁䭁䑁䄰䅁䉁䅁䅁允䅁䅁䄴䅆䅁䑁䅉䅏畁䑁䅑李祁䑁䅉睍㉁䅁䅁䍄䉁䅁䅁䅂䅁䅁䅍䅁䅁䅁䅯䅁䅁䅁䅕䅁䅁䅁睄䕥䭁䉁䉯䅁䉁䅁䅁允䅁䅁䅯睇䅅䅁杷允䅁䅁䅑䅁䑁䅁䅁䅁䭁䅁䅁䅁䙁䅁䅁䅁䅁煏䅴权杁允䅁允䅁䅁䅅䅁䭁䅁䅷䅁䵁䅉䅅䅁䙁䅁䅁睁䅁䅁䅁权䅁䅁䅁兂䅁䅁䅁乁㍩䅑䅯兔䅁䅁䅯䅐䅁䅁䅅䅁䉁䅁䅁杄啁䅁䅁䅎睁䍁䄴兎ぁ䑁䅉兎穁䑁䅍䅁䵁䅉䅅䅁䕁䅁䅁睁䅁䅁䅁权䅁䅁䅁兂䅁䅁䅁䅁歁䅑䅯杋䅁䅁䅅䅁䉁䅁䅁权牁䅁䅁䍄䉁䅁䅁兂䅁䅁䅍䅁䅁䅁䅯䅁䅁䅁䅕䅁䅁䅁桃啷䭁䕁䅁䅁䭁䕁䅅䅁䉁䅁䅁允䅁䅁䅍卲䑣䅁杷允䅁䅁䅑䅁䑁䅁䅁䅁䭁䅁䅁䅁䙁䅁䅁䅁䅁䨳䅒权楁䅁䅁允䅁䅁䅅䅁䭁䅁䅷䅁䵁䅉䅅䅁䕁䅁䅁睁䅁䅁䅁权䅁䅁䅁兂䅁䅁䅁乁权䅑䅯杌䅁䅁䅅䅁䉁䅁䅁权癁䅁䅁䍄䉁䅁䅁䅂䅁䅁䅍䅁䅁䅁䅯䅁䅁䅁䅕䅁䅁䅁䅂ぢ䭁䉁䉑䅁䉁䅁䅁允䅁䅁䅯兆䅅䅁杷允䅁䅁䅑䅁䑁䅁䅁䅁䭁䅁䅁䅁䙁䅁䅁䅁䅁煒䅸权獁䅁䅁允䅁䅁䅅䅁䭁䍁䄰䅁䵁䅉䅅䅁䕁䅁䅁睁䅁䅁䅁权䅁䅁䅁兂䅁䅁䅁乁䡃䅑䅯兇䅅䅁䅅䅁䉁䅁䅁杁卄睂杷允䅁䅁䅕䅁䑁䅁䅁䅁䭁䅁䅁䅁䙁䅁䅁䅁䅁牋䅂权乂䅁䅁权⭁䅁䅁允䅁䅁䅅䅁佁䉁䅑䅁穁䑁䅅杌㕁䑁䅫兏㍁䑁䅅免䅁䅁杷允䅁䅁䅑䅁䑁䅁䅁䅁䭁䅁䅁䅁䙁䅁䅁䅁䅁煓䅨权煁䅁䅁允䅁䅁䅅䅁䭁䅁䅷䅁䵁䅉䅅䅁䕁䅁䅁睁䅁䅁䅁权䅁䅁䅁兂䅁䅁䅁䕁欶䅑䅯䅪䅁䅁䅅䅁䉁䅁䅁权晄䅁䅁䍄䉁䅁䅁兂䅁䅁䅍䅁䅁䅁䅯䅁䅁䅁䅕䅁䅁䅁潁䕧䭁䕁䅁䅁䭁䕁䅍䅁䉁䅁䅁允䅁䅁䅍偱䅧䅁杷允䅁䅁䅑䅁䑁䅁䅁䅁䭁䅁䅁䅁䙁䅁䅁䅁䅁煋䅰权婁允䅁允䅁䅁䅅䅁䍁䵁䡑䍄䉁䅁䅁䅂䅁䅁䅍䅁䅁䅁䅯䅁䅁䅁䅕䅁䅁䅁畁啯䭁䙁䅯䅁䉁䅁䅁允䅁䅁䅯䅙䅁䅁杷允䅁䅁䅑䅁䑁䅁䅁䅁䭁䅁䅁䅁䙁䅁䅁䅁䅁䱊䅖权慂䅁䅁允䅁䅁䅅䅁䭁䝁䅁䅁䵁䅉䅅䅁䙁䅁䅁睁䅁䅁䅁权䅁䅁䅁兂䅁䅁䅁䭁睂䅑䅯兓䅁䅁䅯睐䅁䅁䅅䅁䉁䅁䅁杄十䅁䅁䅏畁䑁䅙䅍祁䑁䅁杍ㅁ䅁䅁䍄䉁䅁䅁䅂䅁䅁䅍䅁䅁䅁䅯䅁䅁䅁䅕䅁䅁䅁䡃歵䭁䑁䅉䅁䉁䅁䅁允䅁䅁䅯䅋䅁䅁杷允䅁䅁䅑䅁䑁䅁䅁䅁䭁䅁䅁䅁䙁䅁䅁䅁䅁䍁䅒权祁䅁䅁允䅁䅁䅅䅁䭁䍁䅧䅁䵁䅉䅅䅁䙁䅁䅁睁䅁䅁䅁权䅁䅁䅁兂䅁䅁䅁䡁癋䅑䅯杒䅁䅁䅯䅒䅁䅁䅅䅁䉁䅁䅁兂偁牤祪畑佒䅑杷允䅁䅁䅕䅁䑁䅁䅁䅁䭁䅁䅁䅁䙁䅁䅁䅁䅁㝋䅂权乂䅁䅁权⭁䅁䅁允䅁䅁䅅䅁佁䉁䅧䅁硁䑁䅅睍硁䍁䄴䅏㉁䑁䅁免硁䑁䅅䅁䵁䅉䅅䅁䕁䅁䅁睁䅁䅁䅁权䅁䅁䅁兂䅁䅁䅁䵁㕋䅑䅯䅇䅅䅁䅅䅁䉁䅁䅁权湁䅁䅁䍄䉁䅁䅁兂䅁䅁䅍䅁䅁䅁䅯䅁䅁䅁䅕䅁䅁䅁敂は䭁䕁䄰䅁䭁䑁䄴䅁䉁䅁䅁允䅁䅁䄴䅇䅁䑁䅅杍㉁䑁䅙杌硁䑁䅑兏ぁ䑁䅁李䅁䅁杷允䅁䅁䅕䅁䑁䅁䅁䅁䭁䅁䅁䅁䙁䅁䅁䅁䅁䱳䅎权塂䅁䅁权䕂䅁䅁允䅁䅁䅅䅁䑁乁灕䅁䵁䅉䅅䅁䙁䅁䅁睁䅁䅁䅁权䅁䅁䅁兂䅁䅁䅁䅁敂䅑䅯兔䅁䅁䅯児䅁䅁䅅䅁䉁䅁䅁杄啁䅁䅁䅎睁䍁䄴杍ぁ䑁䅁杍㑁䑁䅕䅁䵁䅉䅅䅁䕁䅁䅁睁䅁䅁䅁权䅁䅁䅁兂䅁䅁䅁䉷兘䅑䅯克䅁䅁䅅䅁䉁䅁䅁权湁䅁䅁䍄䉁䅁䅁䅂䅁䅁䅍䅁䅁䅁䅯䅁䅁䅁䅕䅁䅁䅁杂啧䭁䉁䉧䅁䉁䅁䅁允䅁䅁䅯睊䅁䅁杷允䅁䅁䅑䅁䑁䅁䅁䅁䭁䅁䅁䅁䙁䅁䅁䅁䅁䩯䄱权啁允䅁允䅁䅁䅅䅁䭁䉁䉕䅁䵁䅉䅅䅁䕁䅁䅁睁䅁䅁䅁权䅁䅁䅁兂䅁䅁䅁乁䥩䅑䅯杩䅁䅁䅅䅁䉁䅁䅁杄䭁䅁䅁䅎ぁ䍁䄴兎䅁䅁杷允䅁䅁䅕䅁䑁䅁䅁䅁䭁䅁䅁䅁䙁䅁䅁䅁䅁䙧䅂权䅂䅁䅁权䙂䅁䅁允䅁䅁䅅䅁䑁䙁浏睍䵁䅉䅅䅁䙁䅁䅁睁䅁䅁䅁权䅁䅁䅁兂䅁䅁䅁䅁摩䅑䅯杏䅁䅁䅯材䅁䅁䅅䅁䉁䅁䅁杄䵁䅁䅁䅎祁䑁䅣䅎祁䅁䅁䍄䉁䅁䅁䅂䅁䅁䅍䅁䅁䅁䅯䅁䅁䅁䅕䅁䅁䅁䅃䕕䭁䍁䅷䅁䉁䅁䅁允䅁䅁䅯䅄䅁䅁杷允䅁䅁䅕䅁䑁䅁䅁䅁䭁䅁䅁䅁䙁䅁䅁䅁䅁煗䅎权乂䅁䅁权⽁䅁䅁允䅁䅁䅅䅁佁䉁䅑䅁穁䑁䅕杌㍁䑁䅙睍穁䑁䅁李䅁䅁杷允䅁䅁䅑䅁䑁䅁䅁䅁䭁䅁䅁䅁䙁䅁䅁䅁䅁䩬䅊权獁䅁䅁允䅁䅁䅅䅁䭁䅁䅷䅁䵁䅉䅅䅁䕁䅁䅁睁䅁䅁䅁权䅁䅁䅁兂䅁䅁䅁䅁硂䅑䅯杢䅁䅁䅅䅁䉁䅁䅁权噄䅁䅁䍄䉁䅁䅁兂䅁䅁䅍䅁䅁䅁䅯䅁䅁䅁䅕䅁䅁䅁杄止䭁䕁䅫䅁䭁䑁䄴䅁䉁䅁䅁允䅁䅁䄴杅䅁䑁䅫杌ぁ䑁䅉兎㍁䑁䅉睍䅁䅁杷允䅁䅁䅕䅁䑁䅁䅁䅁䭁䅁䅁䅁䙁䅁䅁䅁䅁䩱䅊权乂䅁䅁权⽁䅁䅁允䅁䅁䅅䅁佁䉁䅑䅁㉁䑁䅫杌㉁䑁䅅䅎ぁ䑁䅙杍䅁䅁杷允䅁䅁䅑䅁䑁䅁䅁䅁䭁䅁䅁䅁䙁䅁䅁䅁䅁牃䅂权允允䅁允䅁䅁䅅䅁䭁䉁䉉䅁䵁䅉䅅䅁䙁䅁䅁睁䅁䅁䅁权䅁䅁䅁兂䅁䅁䅁乁啹䅑䅯杒䅁䅁䅯兒䅁䅁䅅䅁䉁䅁䅁兂乂樰に䅕剂䅑杷允䅁䅁䅕䅁䑁䅁䅁䅁䭁䅁䅁䅁䙁䅁䅁䅁䅁䩬䅊权乂䅁䅁权⭁䅁䅁允䅁䅁䅅䅁佁䉁䅑䅁ㅁ䑁䅉杌ㅁ䑁䅁李穁䑁䅫李䅁䅁杷允䅁䅁䅑䅁䑁䅁䅁䅁䭁䅁䅁䅁䙁䅁䅁䅁䅁䠰䄱权慂䅁䅁允䅁䅁䅅䅁䭁䅁䈰䅁䵁䅉䅅䅁䙁䅁䅁睁䅁䅁䅁权䅁䅁䅁兂䅁䅁䅁䅁䭂䅑䅯杋䅅䅁䅯兑䅁䅁䅅䅁䉁䅁䅁权湁䅁䅁䍄䉁䅁䅁䅂䅁䅁䅍䅁䅁䅁䅯䅁䅁䅁䅕䅁䅁䅁杂䕯䭁䝁䄴䅁䉁䅁䅁允䅁䅁䅯䅡䅁䅁杷允䅁䅁䅑䅁䑁䅁䅁䅁䭁䅁䅁䅁䙁䅁䅁䅁䅁䤰䅤权畂䅁䅁允䅁䅁䅅䅁䭁䡁䅍䅁䵁䅉䅅䅁䕁䅁䅁睁䅁䅁䅁权䅁䅁䅁权䥂允䅁权䥃䅁䅁允䅁䅁䅅䅁䭁䍁䅣䅁䵁䅉䅅䅁䕁䅁䅁睁䅁䅁䅁权䅁䅁䅁兂䅁䅁䅁䵁㑂䅑䅯杌䅁䅁䅅䅁䉁䅁䅁权䵁䅁䅁䍄䉁䅁䅁兂䅁䅁䅍䅁䅁䅁䅯䅁䅁䅁䅕䅁䅁䅁䅃䕕䭁䕁䄰䅁䭁䑁䅳䅁䉁䅁䅁允䅁䅁䄴䅆䅁䑁䅉杍畁䑁䅧䅏穁䑁䅍䅏㑁䅁䅁䍄䉁䅁䅁䅂䅁䅁䅍䅁䅁䅁䅯䅁䅁䅁䅕䅁䅁䅁獃䕲䭁䍁䉁䅁䉁䅁䅁允䅁䅁䅯䅄䅁䅁杷允䅁䅁䅕䅁䑁䅁䅁䅁䭁䅁䅁䅁䙁䅁䅁䅁䅃㡰䅒权䝂䅁䅁权䙂䅁䅁允䅁䅁䅅䅁䙁䕁潰㄰䬰祊䅂䍄䉁䅁䅁䅂䅁䅁䅍䅁䅁䅁䅯䅁䅁䅁䅕䅁䅁䅁佂䕰䭁䍁䄴䅁䉁䅁䅁允䅁䅁䅯睌䅁䅁杷允䅁䅁䅕䅁䑁䅁䅁䅁䭁䅁䅁䅁䙁䅁䅁䅁䅁㝑䅎权䩂䅁䅁权⭁䅁䅁允䅁䅁䅅䅁佁䉁䅉䅁㍁䍁䄴杍睁䑁䅑杍穁䑁䅕䅁䵁䅉䅅䅁䙁䅁䅁睁䅁䅁䅁权䅁䅁䅁兂䅁䅁䅁䍁㡂䅑䅯睖䅁䅁䅯䅒䅁䅁䅅䅁䉁䅁䅁睁剂䅈䅁䍄䉁䅁䅁兂䅁䅁䅍䅁䅁䅁䅯䅁䅁䅁䅕䅁䅁䅁权啮䭁䕁䅙䅁䭁䕁䅉䅁䉁䅁䅁允䅁䅁䅕䭡䄰慅偆䕕䵁䅉䅅䅁䕁䅁䅁睁䅁䅁䅁权䅁䅁䅁兂䅁䅁䅁䥁㙥䅑䅯杢䅁䅁䅅䅁䉁䅁䅁权扂允䅁䍄䉁䅁䅁兂䅁䅁䅍䅁䅁䅁䅯䅁䅁䅁䅕䅁䅁䅁煁歱䭁䙁䅣䅁䭁䕁䅑䅁䉁䅁䅁允䅁䅁䅍卐䅍䅁杷允䅁䅁䅕䅁䑁䅁䅁䅁䭁䅁䅁䅁䙁䅁䅁䅁䅁䨳䅒权䅂䅁䅁权䕂䅁䅁允䅁䅁䅅䅁䑁䉁㉥允䵁䅉䅅䅁䙁䅁䅁睁䅁䅁䅁权䅁䅁䅁兂䅁䅁䅁䡁㥹䅑䅯杒䅁䅁䅯兑䅁䅁䅅䅁䉁䅁䅁兂䩃乸煬啊䭒䅑杷允䅁䅁䅕䅁䑁䅁䅁䅁䭁䅁䅁䅁䙁䅁䅁䅁䅁煘䅎权乂䅁䅁权⽁䅁䅁允䅁䅁䅅䅁佁䉁䅙䅁㉁䑁䅣李畁䑁䅣睍硁䑁䅍免穁䅁䅁䍄䉁䅁䅁䅂䅁䅁䅍䅁䅁䅁䅯䅁䅁䅁䅕䅁䅁䅁权䕣䭁䭁䅣䅁䉁䅁䅁允䅁䅁䅯睱䅁䅁杷允䅁䅁䅑䅁䑁䅁䅁䅁䭁䅁䅁䅁䙁䅁䅁䅁䅁牅䄹权畁䅁䅁允䅁䅁䅅䅁䭁䅁䅷䅁䵁䅉䅅䅁䙁䅁䅁睁䅁䅁䅁权䅁䅁䅁兂䅁䅁䅁䝁权䅑䅯兔䅁䅁䅯䅐䅁䅁䅅䅁䉁䅁䅁杄啁䅁䅁䅎㑁䍁䄴睍ぁ䑁䅧睍㑁䑁䅉䅁䵁䅉䅅䅁䕁䅁䅁睁䅁䅁䅁权䅁䅁䅁兂䅁䅁䅁䑁眲䅑䅯睚䅁䅁䅅䅁䉁䅁䅁权煂䅁䅁䍄䉁䅁䅁兂䅁䅁䅍䅁䅁䅁䅯䅁䅁䅁䅕䅁䅁䅁杄正䭁䕁䅁䅁䭁䕁䅉䅁䉁䅁䅁允䅁䅁䅍晋㉯䅁杷允䅁䅁䅕䅁䑁䅁䅁䅁䭁䅁䅁䅁䙁䅁䅁䅁䅁䭈䅰权䡂䅁䅁权㥁䅁䅁允䅁䅁䅅䅁佁䉁䅙䅁祁䑁䅁免畁䑁䅣兏祁䑁䅉杍ぁ䅁䅁䍄䉁䅁䅁兂䅁䅁䅍䅁䅁䅁䅯䅁䅁䅁䅕䅁䅁䅁獃䕲䭁䕁䅁䅁䭁䕁䅉䅁䉁䅁䅁允䅁䅁䅍䄸牧䅁杷允䅁䅁䅑䅁䑁䅁䅁䅁䭁䅁䅁䅁䙁䅁䅁䅁䅁㝑䅎权橃䅁䅁允䅁䅁䅅䅁䭁佁䅯䅁䵁䅉䅅䅁䙁䅁䅁睁䅁䅁䅁权䅁䅁䅁兂䅁䅁䅁䭁摃䅑䅯睔䅁䅁䅯睏䅁䅁䅅䅁䉁䅁䅁权兂䅁䅁䍄䉁䅁䅁兂䅁䅁䅍䅁䅁䅁䅯䅁䅁䅁䅕䅁䅁䅁煃ば䭁䕁䅙䅁䭁䕁䅑䅁䉁䅁䅁允䅁䅁䅕䙲癥牘愱歅䵁䅉䅅䅁䕁䅁䅁睁䅁䅁䅁权䅁䅁䅁兂䅁䅁䅁䕁獡䅑䅯睚䅁䅁䅅䅁䉁䅁䅁权佄䅁䅁䍄䉁䅁䅁兂䅁䅁䅍䅁䅁䅁䅯䅁䅁䅁䅕䅁䅁䅁䅂ぢ䭁䕁䅫䅁䭁䑁䄸䅁䉁䅁䅁允䅁䅁䄴䅅䅁䑁䅧杌㑁䑁䅉李硁䑁䅣䅁䵁䅉䅅䅁䙁䅁䅁睁䅁䅁䅁权䅁䅁䅁兂䅁䅁䅁䍁䅩䅑䅯䅑䅁䅁䅯䅒䅁䅁䅅䅁䉁䅁䅁睁䩂䅹䅅䍄䉁䅁䅁䅂䅁䅁䅍䅁䅁䅁䅯䅁䅁䅁䅕䅁䅁䅁瑄䕵䭁䥁䅯䅁䉁䅁䅁允䅁䅁䅯睊䅁䅁杷允䅁䅁䅕䅁䑁䅁䅁䅁䭁䅁䅁䅁䙁䅁䅁䅁䅁䙧䅂权塂䅁䅁权䙂䅁䅁允䅁䅁䅅䅁䑁䡁挸䅁䵁䅉䅅䅁䕁䅁䅁睁䅁䅁䅁权䅁䅁䅁兂䅁䅁䅁䅁㑂䅑䅯杋䅁䅁䅅䅁䉁䅁䅁权牁䅁䅁䍄䉁䅁䅁䅂䅁䅁䅍䅁䅁䅁䅯䅁䅁䅁䅕䅁䅁䅁杂啧䭁䍁䅯䅁䉁䅁䅁允䅁䅁䅯䅄䅁䅁杷允䅁䅁䅕䅁䑁䅁䅁䅁䭁䅁䅁䅁䙁䅁䅁䅁䅁䭲䅸权乂䅁䅁权⽁䅁䅁允䅁䅁䅅䅁佁䉁䅑䅁祁䑁䅍杌ぁ䑁䅍䅍穁䑁䅉杍䅁䅁杷允䅁䅁䅑䅁䑁䅁䅁䅁䭁䅁䅁䅁䙁䅁䅁䅁䅁䡫䅎权畂䅁䅁允䅁䅁䅅䅁䭁䡁䄸䅁䵁䅉䅅䅁䕁䅁䅁睁䅁䅁䅁权䅁䅁䅁兂䅁䅁䅁䝁㑭䅑䅯杢䅁䅁䅅䅁䉁䅁䅁权扂允䅁䍄䉁䅁䅁䅂䅁䅁䅍䅁䅁䅁䅯䅁䅁䅁䅕䅁䅁䅁睃啩䭁䥁䅯䅁䉁䅁䅁允䅁䅁䅯睊䅁䅁杷允䅁䅁䅕䅁䑁䅁䅁䅁䭁䅁䅁䅁䙁䅁䅁䅁䅁䭕䅤权塂䅁䅁权䑂䅁䅁允䅁䅁䅅䅁䑁偁䭂䅁䵁䅉䅅䅁䕁䅁䅁睁䅁䅁䅁权䅁䅁䅁兂䅁䅁䅁偁㑂䅑䅯睚䅁䅁䅅䅁䉁䅁䅁权卄䅁䅁䍄䉁䅁䅁䅂䅁䅁䅍䅁䅁䅁䅯䅁䅁䅁䅕䅁䅁䅁潁䕧䭁䭁䅍䅁䉁䅁䅁允䅁䅁䅯朸䅁䅁杷允䅁䅁䅑䅁䑁䅁䅁䅁䭁䅁䅁䅁䙁䅁䅁䅁䅁䥙䅆权湂䅁䅁允䅁䅁䅅䅁䭁䝁䅷䅁䵁䅉䅅䅁䕁䅁䅁睁䅁䅁䅁权䅁䅁䅁兂䅁䅁䅁乁䡃䅑䅯杋䅁䅁䅅䅁䉁䅁䅁权牁䅁䅁䍄䉁䅁䅁兂䅁䅁䅍䅁䅁䅁䅯䅁䅁䅁䅕䅁䅁䅁兄䕯䭁䙁䅣䅁䭁䕁䅉䅁䉁䅁䅁允䅁䅁䅍問䅅䅁杷允䅁䅁䅑䅁䑁䅁䅁䅁䭁䅁䅁䅁䙁䅁䅁䅁䅁䡫䅎权煁䅁䅁允䅁䅁䅅䅁䭁䍁䅳䅁䵁䅉䅅䅁䕁䅁䅁睁䅁䅁䅁权䅁䅁䅁兂䅁䅁䅁䅁㑂䅑䅯杩䅁䅁䅅䅁䉁䅁䅁权湁䅁䅁䍄䉁䅁䅁兂䅁䅁䅍䅁䅁䅁䅯䅁䅁䅁䅕䅁䅁䅁元っ䭁䕁䅁䅁䭁䕁䅍䅁䉁䅁䅁允䅁䅁䅍獒乤䅁杷允䅁䅁䅕䅁䑁䅁䅁䅁䭁䅁䅁䅁䙁䅁䅁䅁䅁䡧䅤权䝂䅁䅁权䕂䅁䅁允䅁䅁䅅䅁䙁䭁㕓㥅䡣欲䅬䍄䉁䅁䅁兂䅁䅁䅍䅁䅁䅁䅯䅁䅁䅁䅕䅁䅁䅁杂啧䭁䙁䅣䅁䭁䕁䅉䅁䉁䅁䅁允䅁䅁䅍䈲䅷䅁杷允䅁䅁䅕䅁䑁䅁䅁䅁䭁䅁䅁䅁䙁䅁䅁䅁䅁䩯䅊权䅂䅁䅁权䙂䅁䅁允䅁䅁䅅䅁䑁䕁浯䅁䵁䅉䅅䅁䕁䅁䅁睁䅁䅁䅁权䅁䅁䅁兂䅁䅁䅁䩁卓䅑䅯䅪䅁䅁䅅䅁䉁䅁䅁权乃䅁䅁䍄䉁䅁䅁䅂䅁䅁䅍䅁䅁䅁䅯䅁䅁䅁䅕䅁䅁䅁捁䕰䭁䥁䅳䅁䉁䅁䅁允䅁䅁䅯䅄䅁䅁杷允䅁䅁䅕䅁䑁䅁䅁䅁䭁䅁䅁䅁䙁䅁䅁䅁䅁䰷䅎权䝂䅁䅁权䕂䅁䅁允䅁䅁䅅䅁䙁䝁浇婨坫牚⽯䍄䉁䅁䅁兂䅁䅁䅍䅁䅁䅁䅯䅁䅁䅁䅕䅁䅁䅁䅂ぢ䭁䕁䄰䅁䭁䑁䄸䅁䉁䅁䅁允䅁䅁䄴䅆䅁䑁䅉睍畁䑁䅙李睁䑁䅫䅎ㅁ䅁䅁䍄䉁䅁䅁䅂䅁䅁䅍䅁䅁䅁䅯䅁䅁䅁䅕䅁䅁䅁捄䕬䭁䍁䅷䅁䉁䅁䅁允䅁䅁䅯䅄䅁䅁杷允䅁䅁䅕䅁䑁䅁䅁䅁䭁䅁䅁䅁䙁䅁䅁䅁䅁䥙䅆权䅂䅁䅁权䑂䅁䅁允䅁䅁䅅䅁䑁偁䩂杉䵁䅉䅅䅁䙁䅁䅁睁䅁䅁䅁权䅁䅁䅁兂䅁䅁䅁䩁卩䅑䅯兓䅁䅁䅯睏䅁䅁䅅䅁䉁䅁䅁杄十䅁䅁睍畁䑁䅫兎睁䑁䅫兏ㅁ䅁䅁䍄䉁䅁䅁䅂䅁䅁䅍䅁䅁䅁䅯䅁䅁䅁䅕䅁䅁䅁杄止䭁䍁䅙䅁䉁䅁䅁允䅁䅁䅯免䅁䅁杷允䅁䅁䅑䅁䑁䅁䅁䅁䭁䅁䅁䅁䙁䅁䅁䅁䅁䡉䅸权流䅁䅁允䅁䅁䅅䅁䭁䍁䅣䅁䵁䅉䅅䅁䙁䅁䅁睁䅁䅁䅁权䅁䅁䅁兂䅁䅁䅁䥁兂䅑䅯兓䅁䅁䅯児䅁䅁䅅䅁䉁䅁䅁杄允䅁䅁兏畁䑁䅑睎ぁ䑁䅙李䅁䅁杷允䅁䅁䅕䅁䑁䅁䅁䅁䭁䅁䅁䅁䙁䅁䅁䅁䅁䠴䅊权䩂䅁䅁权㥁䅁䅁允䅁䅁䅅䅁佁䉁䅉䅁㑁䍁䄴李祁䑁䅅杍㍁䑁䅧䅁䵁䅉䅅䅁䙁䅁䅁睁䅁䅁䅁权䅁䅁䅁兂䅁䅁䅁䭁卩䅑䅯杒䅁䅁䅯䅒䅁䅁䅅䅁䉁䅁䅁兂䱂楎婲䝱䡑䅑杷允䅁䅁䅕䅁䑁䅁䅁䅁䭁䅁䅁䅁䙁䅁䅁䅁䅁䱦䄱权䩂䅁䅁权㝁䅁䅁允䅁䅁䅅䅁佁䉁䅑䅁硁䑁䅅杌硁䑁䅙兏穁䑁䅕杍䅁䅁杷允䅁䅁䅑䅁䑁䅁䅁䅁䭁䅁䅁䅁䙁䅁䅁䅁䅁䱦䄱权畁䅁䅁允䅁䅁䅅䅁䭁䅁䅷䅁䵁䅉䅅䅁䙁䅁䅁睁䅁䅁䅁权䅁䅁䅁兂䅁䅁䅁䭁潂䅑䅯杒䅁䅁䅯兒䅁䅁䅅䅁䉁䅁䅁兂牂洵䙴坣䩂䅑杷允䅁䅁䅑䅁䑁䅁䅁䅁䭁䅁䅁䅁䙁䅁䅁䅁䅁䥗䅸权䱃䅁䅁允䅁䅁䅅䅁䭁䅁䅷䅁䵁䅉䅅䅁䙁䅁䅁睁䅁䅁䅁权䅁䅁䅁兂䅁䅁䅁䭁千䅑䅯杒䅁䅁䅯睑䅁䅁䅅䅁䉁䅁䅁兂敄㌶癩㜴䜰䅑杷允䅁䅁䅑䅁䑁䅁䅁䅁䭁䅁䅁䅁䙁䅁䅁䅁䅁䥕䅎权允允䅁允䅁䅁䅅䅁䭁䉁䉉䅁䵁䅉䅅䅁䙁䅁䅁睁䅁䅁䅁权䅁䅁䅁权䵁䅁䅁权煁允䅁权䉂䅁䅁允䅁䅁䅅䅁䭁䍁䅣䅁䵁䅉䅅䅁䙁䅁䅁睁䅁䅁䅁权䅁䅁䅁兂䅁䅁䅁䍁睵䅑䅯睔䅁䅁䅯睏䅁䅁䅅䅁䉁䅁䅁权剂䅁䅁䍄䉁䅁䅁䅂䅁䅁䅍䅁䅁䅁䅯䅁䅁䅁䅕䅁䅁䅁䅃䕕䭁䅁䅉䅁䉁䅁䅁允䅁䅁䅯䅄䅁䅁杷允䅁䅁䅑䅁䑁䅁䅁䅁䭁䅁䅁䅁䙁䅁䅁䅁䅁䙁䄵权橃䅁䅁允䅁䅁䅅䅁䭁䭁䅑䅁䵁䅉䅅䅁䕁䅁䅁睁䅁䅁䅁权䅁䅁䅁兂䅁䅁䅁䝁䉃䅑䅯杩䅁䅁䅅䅁䉁䅁䅁杄䥁䅁䅁李ぁ䑁䅧䅁䵁䅉䅅䅁䕁䅁䅁睁䅁䅁䅁权䅁䅁䅁兂䅁䅁䅁佁䝃䅑䅯杩䅁䅁䅅䅁䉁䅁䅁权湁䅁䅁䍄䉁䅁䅁䅂䅁䅁䅍䅁䅁䅁䅯䅁䅁䅁䅕䅁䅁䅁奃歫䭁䭁䅣䅁䉁䅁䅁允䅁䅁䅯杲䅁䅁杷允䅁䅁䅑䅁䑁䅁䅁䅁䭁䅁䅁䅁䭁䅁䅷䅁䭁䭁䅍䅁䉁䅁䅁允䅁䅁䅯䅄䅁䅁杷允䅁䅁䅕䅁䑁䅁䅁䅁䭁䅁䅁䅁䙁䅁䅁䅁䅁䨳䅒权乂䅁䅁权⽁䅁䅁允䅁䅁䅅䅁佁䉁䅑䅁穁䑁䅍杌祁䑁䅣杍ㅁ䑁䅧䅏䅁䅁杷允䅁䅁䅕䅁䑁䅁䅁䅁䭁䅁䅁䅁䙁䅁䅁䅁䅁煒䅸权偂䅁䅁权㝁䅁䅁允䅁䅁䅅䅁䭁䙁䅁䅁䵁䅉䅅䅁䙁䅁䅁睁䅁䅁䅁权䅁䅁䅁兂䅁䅁䅁䡁㥹䅑䅯兔䅁䅁䅯材䅁䅁䅅䅁䉁䅁䅁杄啁䅁䅁睍㍁䍁䄴李㉁䑁䅍䅏祁䑁䅑䅁䵁䅉䅅䅁䕁䅁䅁睁䅁䅁䅁权䅁䅁䅁兂䅁䅁䅁䅁睱䅑䅯睯䅁䅁䅅䅁䉁䅁䅁权浄䅁䅁䍄䉁䅁䅁䅂䅁䅁䅍䅁䅁䅁䅯䅁䅁䅁䅕䅁䅁䅁潃歫䭁䅁䅉䅁䉁䅁䅁允䅁䅁䅯杭䅁䅁杷允䅁䅁䅕䅁䑁䅁䅁䅁䭁䅁䅁䅁䙁䅁䅁䅁䅁䥕䅎权䅂䅁䅁权䍂䅁䅁允䅁䅁䅅䅁䑁䅁末睡䵁䅉䅅䅁䕁䅁䅁睁䅁䅁䅁权䅁䅁䅁兂䅁䅁䅁䙁㙓䅑䅯睯䅁䅁䅅䅁䉁䅁䅁权汃䅁䅁䍄䉁䅁䅁兂䅁䅁䅍䅁䅁䅁䅯䅁䅁䅁䅕䅁䅁䅁奄䕩䭁䕁䅫䅁䭁䑁䅳䅁䉁䅁䅁允䅁䅁䄴杅䅁䑁䅑杌睁䑁䅍䅍穁䑁䅑䅏䅁䅁杷允䅁䅁䅕䅁䑁䅁䅁䅁䭁䅁䅁䅁䙁䅁䅁䅁䅁煋䅰权䅂䅁䅁权䙂䅁䅁允䅁䅁䅅䅁䑁䱁畱睁䵁䅉䅅䅁䕁䅁䅁睁䅁䅁䅁权䅁䅁䅁兂䅁䅁䅁䩁穂䅑䅯䅆䅅䅁䅅䅁䉁䅁䅁权噁允䅁䍄䉁䅁䅁䅂䅁䅁䅍䅁䅁䅁䅯䅁䅁䅁䅕䅁䅁䅁流歴䭁䍁䅙䅁䉁䅁䅁允䅁䅁䅯睊䅁䅁杷允䅁䅁䅑䅁䑁䅁䅁䅁䭁䅁䅁䅁䙁䅁䅁䅁䅁䤲䅨权煁䅁䅁允䅁䅁䅅䅁䭁䅁䅷䅁䵁䅉䅅䅁䕁䅁䅁睁䅁䅁䅁权䅁䅁䅁兂䅁䅁䅁䍁煱䅑䅯䅪䅁䅁䅅䅁䉁䅁䅁权乃䅁䅁䍄䉁䅁䅁䅂䅁䅁䅍䅁䅁䅁䅯䅁䅁䅁䅕䅁䅁䅁权䕣䭁䝁䅣䅁䉁䅁䅁允䅁䅁䅯䅡䅁䅁杷允䅁䅁䅕䅁䑁䅁䅁䅁䭁䅁䅁䅁䙁䅁䅁䅁䅁扐䅂权乂䅁䅁权⭁䅁䅁允䅁䅁䅅䅁佁䉁䅑䅁ぁ䑁䅙杌ぁ䑁䅙䅍ぁ䑁䅣杍䅁䅁杷允䅁䅁䅕䅁䑁䅁䅁䅁䭁䅁䅁䅁䙁䅁䅁䅁䅁䡑䅎权乂䅁䅁权⽁䅁䅁允䅁䅁䅅䅁佁䉁䅑䅁祁䑁䅣杌㍁䑁䅫兎㍁䑁䅍睎䅁䅁杷允䅁䅁䅕䅁䑁䅁䅁䅁䭁䅁䅁䅁䙁䅁䅁䅁䅁䩬䅊权塂䅁䅁权䑂䅁䅁允䅁䅁䅅䅁䑁䉁煳䅁䵁䅉䅅䅁䙁䅁䅁睁䅁䅁䅁权䅁䅁䅁兂䅁䅁䅁䅁㡇䅑䅯睖䅁䅁䅯兑䅁䅁䅅䅁䉁䅁䅁睁啂杌䅁䍄䉁䅁䅁䅂䅁䅁䅍䅁䅁䅁䅯䅁䅁䅁䅕䅁䅁䅁潃歫䭁䝁䄴䅁䉁䅁䅁允䅁䅁䅯䅤䅁䅁杷允䅁䅁䅑䅁䑁䅁䅁䅁䭁䅁䅁䅁䙁䅁䅁䅁䅁㝷䄹权畁䅁䅁允䅁䅁䅅䅁䭁䅁䅷䅁䵁䅉䅅䅁䕁䅁䅁睁䅁䅁䅁权䅁䅁䅁兂䅁䅁䅁䭁潂䅑䅯睰䅁䅁䅅䅁䉁䅁䅁权䩄䅁䅁䍄䉁䅁䅁兂䅁䅁䅍䅁䅁䅁䅯䅁䅁䅁䅕䅁䅁䅁杄止䭁䕁䅁䅁䭁䕁䅍䅁䉁䅁䅁允䅁䅁䅍䅓㉙䅁杷允䅁䅁䅕䅁䑁䅁䅁䅁䭁䅁䅁䅁䙁䅁䅁䅁䅁䱦䄱权䡂䅁䅁权⽁䅁䅁允䅁䅁䅅䅁佁䉁䅉䅁睁䍁䄴睎㍁䑁䅉杍㕁䑁䅑䅁䵁䅉䅅䅁䕁䅁䅁睁䅁䅁䅁权䅁䅁䅁兂䅁䅁䅁佁䝃䅑䅯杊䅁䅁䅅䅁䉁䅁䅁权湁䅁䅁䍄䉁䅁䅁兂䅁䅁䅍䅁䅁䅁䅯䅁䅁䅁䅕䅁䅁䅁㑄啨䭁䑁䅯䅁䭁䑁䄰䅁䉁䅁䅁允䅁䅁䄴杅䅁䑁䅉李㑁䑁䅑兎穁䑁䅁䅍䅁䅁杷允䅁䅁䅕䅁䑁䅁䅁䅁䭁䅁䅁䅁䙁䅁䅁䅁䅁䵣䅬权䩂䅁䅁权㝁䅁䅁允䅁䅁䅅䅁佁䉁䅉䅁㑁䍁䄴兏㕁䑁䅙䅍㍁䑁䅧䅁䵁䅉䅅䅁䙁䅁䅁睁䅁䅁䅁权䅁䅁䅁兂䅁䅁䅁䥁㑗䅑䅯杒䅁䅁䅯村䅁䅁䅅䅁䉁䅁䅁兂䩄浖祰橂刴䅑杷允䅁䅁䅑䅁䑁䅁䅁䅁䭁䅁䅁䅁䙁䅁䅁䅁䅁䜴䄵权祁䅁䅁允䅁䅁䅅䅁䭁䍁䅧䅁䵁䅉䅅䅁䙁䅁䅁睁䅁䅁䅁权䅁䅁䅁兂䅁䅁䅁䝁橂䅑䅯睖䅁䅁䅯村䅁䅁䅅䅁䉁䅁䅁睁允䅈䅁䍄䉁䅁䅁䅂䅁䅁䅍䅁䅁䅁䅯䅁䅁䅁䅕䅁䅁䅁捁䕰䭁䉁䉑䅁䉁䅁䅁允䅁䅁䅯睆䅅䅁杷允䅁䅁䅑䅁䑁䅁䅁䅁䭁䅁䅁䅁䙁䅁䅁䅁䅁䠰䄱权獁䅁䅁允䅁䅁䅅䅁䭁䅁䅷䅁䵁䅉䅅䅁䕁䅁䅁睁䅁䅁䅁权䅁䅁䅁兂䅁䅁䅁䥁祵䅑䅯睩䅁䅁䅅䅁䉁䅁䅁权䵁䅁䅁䍄䉁䅁䅁䅂䅁䅁䅍䅁䅁䅁䅯䅁䅁䅁䅕䅁䅁䅁噂䕶䭁䑁䅁䅁䉁䅁䅁允䅁䅁䅯䅋䅁䅁杷允䅁䅁䅕䅁䑁䅁䅁䅁䭁䅁䅁䅁䙁䅁䅁䅁䅁牃䅂权塂䅁䅁权䙂䅁䅁允䅁䅁䅅䅁䑁䥁楣䅁䵁䅉䅅䅁䕁䅁䅁睁䅁䅁䅁权䅁䅁䅁兂䅁䅁䅁乁权䅑䅯克䅁䅁䅅䅁䉁䅁䅁权湁䅁䅁䍄䉁䅁䅁䅂䅁䅁䅍䅁䅁䅁䅯䅁䅁䅁䅯睎䅅䅁䅯䅩䅁䅁䅅䅁䉁䅁䅁权湁䅁䅁䍄䉁䅁䅁兂䅁䅁䅍䅁䅁䅁䅯䅁䅁䅁䅕䅁䅁䅁䅂ぢ䭁䙁䅣䅁䭁䕁䅍䅁䉁䅁䅁允䅁䅁䅍䉢䅷䅁杷允䅁䅁䅕䅁䑁䅁䅁䅁䭁䅁䅁䅁䙁䅁䅁䅁䅁扡䅨权䡂䅁䅁权㡁䅁䅁允䅁䅁䅅䅁佁䉁䅙䅁祁䑁䅅免畁䑁䅣兎㍁䑁䅍免硁䅁䅁䍄䉁䅁䅁䅂䅁䅁䅍䅁䅁䅁䅯䅁䅁䅁䅕䅁䅁䅁䅄歩䭁䉁䉑䅁䉁䅁䅁允䅁䅁䅯杆䅅䅁杷允䅁䅁䅕䅁䑁䅁䅁䅁䭁䅁䅁䅁䙁䅁䅁䅁䅁䱊䅖权乂䅁䅁权㝁䅁䅁允䅁䅁䅅䅁佁䉁䅑䅁祁䑁䅁杌祁䑁䅫䅎ㅁ䑁䅙䅏䅁䅁杷允䅁䅁䅑䅁䑁䅁䅁䅁䭁䅁䅁䅁䙁䅁䅁䅁䅁䩯䅊权慂䅁䅁允䅁䅁䅅䅁䭁䙁䅳䅁䵁䅉䅅䅁䙁䅁䅁睁䅁䅁䅁权䅁䅁䅁兂䅁䅁䅁䅁歁䅑䅯䅑䅁䅁䅯睑䅁䅁䅅䅁䉁䅁䅁睁捁樷䅕䍄䉁䅁䅁䅂䅁䅁䅍䅁䅁䅁䅯䅁䅁䅁䅕䅁䅁䅁兄と䭁䭁䅣䅁䉁䅁䅁允䅁䅁䅯睱䅁䅁杷允䅁䅁䅕䅁䑁䅁䅁䅁䭁䅁䅁䅁䙁䅁䅁䅁䅁㝷䅆权䅂䅁䅁权䑂䅁䅁允䅁䅁䅅䅁䑁䱁䑯䅁䵁䅉䅅䅁䙁䅁䅁睁䅁䅁䅁权䅁䅁䅁兂䅁䅁䅁乁㝵䅑䅯睖䅁䅁䅯村䅁䅁䅅䅁䉁䅁䅁权湁䅁䅁䍄䉁䅁䅁兂䅁䅁䅍䅁䅁䅁䅯䅁䅁䅁䅕䅁䅁䅁奃歫䭁䕁䄰䅁䭁䑁䄸䅁䉁䅁䅁允䅁䅁䄴䅆䅁䑁䅙李畁䑁䅅睍睁䑁䅑免㕁䅁䅁䍄䉁䅁䅁兂䅁䅁䅍䅁䅁䅁䅯䅁䅁䅁䅕䅁䅁䅁䑄ぶ䭁䕁䅙䅁䭁䕁䅑䅁䉁䅁䅁允䅁䅁䅕湰扊噇煯吸䴸䅉䅅䅁䕁䅁䅁睁䅁䅁䅁权䅁䅁䅁兂䅁䅁䅁䕁穂䅑䅯杋䅁䅁䅅䅁䉁䅁䅁权牁䅁䅁䍄䉁䅁䅁䅂䅁䅁䅍䅁䅁䅁䅯䅁䅁䅁䅕䅁䅁䅁獁歵䭁䍁䄴䅁䉁䅁䅁允䅁䅁䅯䅄䅁䅁杷允䅁䅁䅑䅁䑁䅁䅁䅁䭁䅁䅁䅁䙁䅁䅁䅁䅁煋䅰权慂䅁䅁允䅁䅁䅅䅁䭁䙁䅳䅁䵁䅉䅅䅁䕁䅁䅁睁䅁䅁䅁权䅁䅁䅁兂䅁䅁䅁䭁獹䅑䅯克䅁䅁䅅䅁䉁䅁䅁权湁䅁䅁䍄䉁䅁䅁兂䅁䅁䅍䅁䅁䅁䅯䅁䅁䅁䅕䅁䅁䅁潁䕧䭁䕁䅫䅁䭁䑁䅳䅁䉁䅁䅁允䅁䅁䄴䅅䅁䑁䅍杌硁䑁䅙兏㍁䑁䅕䅁䵁䅉䅅䅁䙁䅁䅁睁䅁䅁䅁权䅁䅁䅁兂䅁䅁䅁䍁睱䅑䅯睔䅁䅁䅯睏䅁䅁䅅䅁䉁䅁䅁权兂䅁䅁䍄䉁䅁䅁䅂䅁䅁䅍䅁䅁䅁䅯䅁䅁䅁䅕䅁䅁䅁奄䕩䭁䍁䅫䅁䉁䅁䅁允䅁䅁䅯䅋䅁䅁杷允䅁䅁䅕䅁䑁䅁䅁䅁䭁䅁䅁䅁䙁䅁䅁䅁䅁䝙䅎权䝂䅁䅁权䉂䅁䅁允䅁䅁䅅䅁䙁䅁湰㡡婚䙥䅂䍄䉁䅁䅁䅂䅁䅁䅍䅁䅁䅁䅯䅁䅁䅁䅕䅁䅁䅁歃歫䭁䅁䅉䅁䉁䅁䅁允䅁䅁䅯八䅁䅁杷允䅁䅁䅑䅁䑁䅁䅁䅁䭁䅁䅁䅁䙁䅁䅁䅁䅁䭋䅊权婁允䅁允䅁䅁䅅䅁䍁䱁䡕䍄䉁䅁䅁䅂䅁䅁䅍䅁䅁䅁䅯䅁䅁䅁䅕䅁䅁䅁睂啹䭁䍁䉁䅁䉁䅁䅁允䅁䅁䅯䅄䅁䅁杷允䅁䅁䅑䅁䑁䅁䅁䅁䭁䅁䅁䅁䙁䅁䅁䅁䅁䥙䅆权允允䅁允䅁䅁䅅䅁䭁䉁䉉䅁䵁䅉䅅䅁䕁䅁䅁睁䅁䅁䅁权䅁䅁䅁兂䅁䅁䅁䑁牱䅑䅯克䅁䅁䅅䅁䉁䅁䅁权湁䅁䅁䍄䉁䅁䅁䅂䅁䅁䅍䅁䅁䅁䅯䅁䅁䅁䅕䅁䅁䅁䍄啵䭁䥁䅯䅁䉁䅁䅁允䅁䅁䅯睊䅁䅁杷允䅁䅁䅕䅁䑁䅁䅁䅁䭁䅁䅁䅁䭁䅁䅷䅁䭁䕁䄰䅁䭁䑁䄰䅁䉁䅁䅁允䅁䅁䅯睊䅁䅁杷允䅁䅁䅕䅁䑁䅁䅁䅁䭁䅁䅁䅁䙁䅁䅁䅁䅁䥳䅬权䅂䅁䅁权䍂䅁䅁允䅁䅁䅅䅁䑁䅁椵䅁䵁䅉䅅䅁䙁䅁䅁睁䅁䅁䅁权䅁䅁䅁兂䅁䅁䅁䩁㙗䅑䅯兔䅁䅁䅯睐䅁䅁䅅䅁䉁䅁䅁杄奁䅁䅁免㍁䑁䅑䅍畁䑁䅁睍㍁䑁䅕睎祁䅁䅁䍄䉁䅁䅁兂䅁䅁䅍䅁䅁䅁䅯䅁䅁䅁䅕䅁䅁䅁㡂啶䭁䕁䅙䅁䭁䕁䅉䅁䉁䅁䅁允䅁䅁䅕䡹歺⽬樫ご䵁䅉䅅䅁䙁䅁䅁睁䅁䅁䅁权䅁䅁䅁兂䅁䅁䅁乁啹䅑䅯䅑䅁䅁䅯村䅁䅁䅅䅁䉁䅁䅁睁灁䅂䅉䍄䉁䅁䅁兂䅁䅁䅍䅁䅁䅁䅯䅁䅁䅁䅕䅁䅁䅁睂啹䭁䕁䅁䅁䭁䕁䅍䅁䉁䅁䅁允䅁䅁䅍畲䑅䅁杷允䅁䅁䅕䅁䑁䅁䅁䅁䭁䅁䅁䅁䙁䅁䅁䅁䅁㝡䅨权䩂䅁䅁权㡁䅁䅁允䅁䅁䅅䅁佁䉁䅉䅁㕁䍁䄴睎ぁ䑁䅍免㑁䑁䅕䅁䵁䅉䅅䅁䙁䅁䅁睁䅁䅁䅁权䅁䅁䅁兂䅁䅁䅁䡁䩄䅑䅯兓䅁䅁䅯材䅁䅁䅅䅁䉁䅁䅁杄啁䅁䅁免㍁䍁䄴李睁䑁䅍兏ㅁ䑁䅣䅁䵁䅉䅅䅁䙁䅁䅁睁䅁䅁䅁权䅁䅁䅁兂䅁䅁䅁䙁樶䅑䅯睔䅁䅁䅯睏䅁䅁䅅䅁䉁䅁䅁权剂䅁䅁䍄䉁䅁䅁䅂䅁䅁䅍䅁䅁䅁䅯䅁䅁䅁䅕䅁䅁䅁煁歱䭁䍁䄴䅁䉁䅁䅁允䅁䅁䅯䅄䅁䅁杷允䅁䅁䅕䅁䑁䅁䅁䅁䭁䅁䅁䅁䙁䅁䅁䅁䅁䱇䅰权䩂䅁䅁权㡁䅁䅁允䅁䅁䅅䅁佁䉁䅉䅁穁䍁䄴䅎ㅁ䑁䅑兏ぁ䑁䅑䅁䵁䅉䅅䅁䙁䅁䅁睁䅁䅁䅁权䅁䅁䅁兂䅁䅁䅁䙁橱䅑䅯睔䅁䅁䅯睏䅁䅁䅅䅁䉁䅁䅁权兂䅁䅁䍄䉁䅁䅁䅂䅁䅁䅍䅁䅁䅁䅯䅁䅁䅁䅕䅁䅁䅁䅂っ䭁䥁䅳䅁䉁䅁䅁允䅁䅁䅯䅄䅁䅁杷允䅁䅁䅑䅁䑁䅁䅁䅁䭁䅁䅁䅁䙁䅁䅁䅁䅁煌䅆权灁䅁䅁允䅁䅁䅅䅁䭁䍁䅣䅁䵁䅉䅅䅁䙁䅁䅁睁䅁䅁䅁权䅁䅁䅁兂䅁䅁䅁䕁穂䅑䅯睖䅁䅁䅯睑䅁䅁䅅䅁䉁䅁䅁睁祂䅈䅁䍄䉁䅁䅁兂䅁䅁䅍䅁䅁䅁䅯䅁䅁䅁䅕䅁䅁䅁䅁歘䭁䕁䅁䅁䭁䕁䅕䅁䉁䅁䅁允䅁䅁䅍儰塴䅁杷允䅁䅁䅑䅁䑁䅁䅁䅁䭁䅁䅁䅁䙁䅁䅁䅁䅁䙧䅂权慁允䅁允䅁䅁䅅䅁䭁䝁䅁䅁䵁䅉䅅䅁䕁䅁䅁睁䅁䅁䅁权䅁䅁䅁兂䅁䅁䅁䭁睂䅑䅯杋䅁䅁䅅䅁䉁䅁䅁权牁䅁䅁䍄䉁䅁䅁䅂䅁䅁䅍䅁䅁䅁䅯䅁䅁䅁䅕䅁䅁䅁兄と䭁䭁䅍䅁䉁䅁䅁允䅁䅁䅯䅰䅁䅁杷允䅁䅁䅑䅁䑁䅁䅁䅁䭁䅁䅁</t>
  </si>
  <si>
    <t>䅁䙁䅁䅁䅁䅁䥗䅸权獁䅁䅁允䅁䅁䅅䅁䭁䅁䅷䅁䵁䅉䅅䅁䙁䅁䅁睁䅁䅁䅁权䅁䅁䅁兂䅁䅁䅁䅁あ䅑䅯睖䅁䅁䅯睑䅁䅁䅅䅁䉁䅁䅁睁杂䅋䅁䍄䉁䅁䅁兂䅁䅁䅍䅁䅁䅁䅯䅁䅁䅁䅕䅁䅁䅁啂歵䭁䕁䄰䅁䭁䑁䄸䅁䉁䅁䅁允䅁䅁䄴䅆䅁䑁䅉兎畁䑁䅣兏穁䑁䅙李硁䅁䅁䍄䉁䅁䅁兂䅁䅁䅍䅁䅁䅁䅯䅁䅁䅁䅕䅁䅁䅁㡂啶䭁䕁䅁䅁䭁䕁䅑䅁䉁䅁䅁允䅁䅁䅍湱味䅁杷允䅁䅁䅕䅁䑁䅁䅁䅁䭁䅁䅁䅁䙁䅁䅁䅁䅁䥳䅬权乂䅁䅁权㥁䅁䅁允䅁䅁䅅䅁佁䉁䅑䅁㍁䑁䅕杌穁䑁䅅䅎睁䑁䅙李䅁䅁杷允䅁䅁䅑䅁䑁䅁䅁䅁䭁䅁䅁䅁䙁䅁䅁䅁䅁䕁䅰权流䅁䅁允䅁䅁䅅䅁䭁䑁䅅䅁䵁䅉䅅䅁䕁䅁䅁睁䅁䅁䅁权䅁䅁䅁兂䅁䅁䅁䡁批䅑䅯睯䅁䅁䅅䅁䉁䅁䅁权浄䅁䅁䍄䉁䅁䅁兂䅁䅁䅍䅁䅁䅁䅯䅁䅁䅁䅕䅁䅁䥁湃䕸䭁䕁䅣䅁䭁䑁䄸䅁䉁䅁䅁允䅁䅁䄴杅䅁䑁䅑杌祁䑁䅁睍穁䑁䅫兏䅁䅁杷允䅁䅁䅑䅁䑁䅁䅁䅁䭁䅁䅁䅁䙁䅁䅁䅁䅁䩭䅊权䭃䅁䅁允䅁䅁䅅䅁䭁䍁䅣䅁䵁䅉䅅䅁䙁䅁䅁睁䅁䅁䅁权䅁䅁䅁兂䅁䅁䅁䵁䭃䅑䅯兔䅁䅁䅯児䅁䅁䅅䅁䉁䅁䅁杄啁䅁䅁䅏硁䍁䄴兎睁䑁䅙兎ㅁ䑁䅙䅁䵁䅉䅅䅁䙁䅁䅁睁䅁䅁䅁权䅁䅁䅁兂䅁䅁䅁䕁欶䅑䅯睖䅁䅁䅯村䅁䅁䅅䅁䉁䅁䅁睁⭄睊䅁䍄䉁䅁䅁兂䅁䅁䅍䅁䅁䅁䅯䅁䅁䅁䅕䅁䅁䅁杂啧䭁䕁䅫䅁䭁䑁䄴䅁䉁䅁䅁允䅁䅁䄴䅆䅁䑁䅅睎畁䑁䅙䅍穁䑁䅫兎㍁䅁䅁䍄䉁䅁䅁兂䅁䅁䅍䅁䅁䅁䅯䅁䅁䅁䅕䅁䅁䅁捄䕬䭁䕁䅫䅁䭁䑁䄴䅁䉁䅁䅁允䅁䅁䄴杆䅁䑁䅅䅏㉁䍁䄴䅏㍁䑁䅑䅏㕁䑁䅧䅁䵁䅉䅅䅁䕁䅁䅁睁䅁䅁䅁权䅁䅁䅁兂䅁䅁䅁䥁祵䅑䅯睯䅁䅁䅅䅁䉁䅁䅁权湄䅁䅁䍄䉁䅁䅁䅂䅁䅁䅍䅁䅁䅁䅯䅁䅁䅁䅕䅁䅁䅁獃䕲䭁䭁䅣䅁䉁䅁䅁允䅁䅁䅯䅵䅁䅁杷允䅁䅁䅕䅁䑁䅁䅁䅁䭁䅁䅁䅁䙁䅁䅁䅁䅁䩯䅊权偂䅁䅁权㝁䅁䅁允䅁䅁䅅䅁䭁䅁䅷䅁䵁䅉䅅䅁䕁䅁䅁睁䅁䅁䅁权䅁䅁䅁兂䅁䅁䅁偁⭩䅑䅯杩䅁䅁䅅䅁䉁䅁䅁杄䝁䅁䅁兎睁䅁䅁䍄䉁䅁䅁兂䅁䅁䅍䅁䅁䅁䅯䅁䅁䅁䅕䅁䅁䅁䡃歵䭁䕁䅙䅁䭁䕁䅅䅁䉁䅁䅁允䅁䅁䅕灗癒㕊䕃爳䴸䅉䅅䅁䕁䅁䅁睁䅁䅁䅁权䅁䅁䅁兂䅁䅁䅁䱁穃䅑䅯杊䅁䅁䅅䅁䉁䅁䅁权湁䅁䅁䍄䉁䅁䅁兂䅁䅁䅍䅁䅁䅁䅯䅁䅁䅁䅕䅁䅁䅁权歫䭁䕁䅙䅁䭁䕁䅉䅁䉁䅁䅁允䅁䅁䅕䱰元歷䭉あ䵁䅉䅅䅁䕁䅁䅁睁䅁䅁䅁权䅁䅁䅁兂䅁䅁䅁䉷兘䅑䅯睚䅁䅁䅅䅁䉁䅁䅁权潂䅁䅁䍄䉁䅁䅁兂䅁䅁䅍䅁䅁䅁䅯䅁䅁䅁䅕䅁䅁䅁杄止䭁䕁䅙䅁䭁䕁䅕䅁䉁䅁䅁允䅁䅁䅕瀳湒洴扙啕䵁䅉䅅䅁䕁䅁䅁睁䅁䅁䅁权䅁䅁䅁兂䅁䅁䅁䕁獡䅑䅯杊䅁䅁䅅䅁䉁䅁䅁权湁䅁䅁䍄䉁䅁䅁䅂䅁䅁䅍䅁䅁䅁䅯䅁䅁䅁䅕䅁䅁䅁㑂ね䭁䭁䅍䅁䉁䅁䅁允䅁䅁䅯朵䅁䅁杷允䅁䅁䅕䅁䑁䅁䅁䅁䭁䅁䅁䅁䙁䅁䅁䅁䅁䤰䅤权乂䅁䅁权㥁䅁䅁允䅁䅁䅅䅁佁䉁䅉䅁㑁䑁䅉杌睁䑁䅫䅎硁䑁䅫䅁䵁䅉䅅䅁䙁䅁䅁睁䅁䅁䅁权䅁䅁䅁兂䅁䅁䅁偁婃䅑䅯睖䅁䅁䅯睑䅁䅁䅅䅁䉁䅁䅁睁噁䅎䅁䍄䉁䅁䅁兂䅁䅁䅍䅁䅁䅁䅯䅁䅁䅁䅕䅁䅁䅁乁啵䭁䕁䅁䅁䭁䕁䅉䅁䉁䅁䅁允䅁䅁䅍兡潣允杷允䅁䅁䅑䅁䑁䅁䅁䅁䭁䅁䅁䅁䙁䅁䅁䅁䅁䩭䅊权湂䅁䅁允䅁䅁䅅䅁䭁䝁䅧䅁䵁䅉䅅䅁䙁䅁䅁睁䅁䅁䅁权䅁䅁䅁兂䅁䅁䅁偁㑂䅑䅯䅑䅁䅁䅯睑䅁䅁䅅䅁䉁䅁䅁睁灄硄䅉䍄䉁䅁䅁兂䅁䅁䅍䅁䅁䅁䅯䅁䅁䅁䅕䅁䅁䅁敂は䭁䕁䅁䅁䭁䕁䅉䅁䉁䅁䅁允䅁䅁䅍睌䅁䅁杷允䅁䅁䅕䅁䑁䅁䅁䅁䭁䅁䅁䅁䙁䅁䅁䅁䅁煘䅎权䅂䅁䅁权䑂䅁䅁允䅁䅁䅅䅁䑁䉁䉑䅁䵁䅉䅅䅁䙁䅁䅁睁䅁䅁䅁权䅁䅁䅁兂䅁䅁䅁䑁眲䅑䅯睖䅁䅁䅯兑䅁䅁䅅䅁䉁䅁䅁权湁䅁䅁䍄䉁䅁䅁䅂䅁䅁䅍䅁䅁䅁䅯䅁䅁䅁䅕䅁䅁䅁䅁䕊䭁䉁䉁䅁䉁䅁䅁允䅁䅁䅯杅䅅䅁杷允䅁䅁䅕䅁䑁䅁䅁䅁䭁䅁䅁䅁䙁䅁䅁䅁䅁䡑䅎权䝂䅁䅁权䍂䅁䅁允䅁䅁䅅䅁䙁䕁危乖是䔷䄹䍄䉁䅁䅁兂䅁䅁䅍䅁䅁䅁䅯䅁䅁䅁䅕䅁䅁䅁敂は䭁䕁䅁䅁䭁䕁䅑䅁䉁䅁䅁允䅁䅁䅍兵䅁䅁杷允䅁䅁䅑䅁䑁䅁䅁䅁䭁䅁䅁䅁䙁䅁䅁䅁䅁䡉䅚权灁䅁䅁允䅁䅁䅅䅁䭁䑁䅅䅁䵁䅉䅅䅁䕁䅁䅁睁䅁䅁䅁权䅁䅁䅁兂䅁䅁䅁䙁䵩䅑䅯杌䅁䅁䅅䅁䉁䅁䅁权䵁䅁䅁䍄䉁䅁䅁兂䅁䅁䅍䅁䅁䅁䅯䅁䅁䅁䅕䅁䅁䅁杄止䭁䙁䅣䅁䭁䕁䅍䅁䉁䅁䅁允䅁䅁䅍䉊䄰䅁杷允䅁䅁䅑䅁䑁䅁䅁䅁䭁䅁䅁䅁䙁䅁䅁䅁䅁䝙䅎权啁允䅁允䅁䅁䅅䅁䭁䉁䉕䅁䵁䅉䅅䅁䙁䅁䅁睁䅁䅁䅁权䅁䅁䅁兂䅁䅁䅁䱁牓䅑䅯杏䅁䅁䅯児䅁䅁䅅䅁䉁䅁䅁杄䵁䅁䅁杍ぁ䑁䅣䅏睁䅁䅁䍄䉁䅁䅁䅂䅁䅁䅍䅁䅁䅁䅯䅁䅁䅁䅕䅁䅁䅁元っ䭁䉁䉁䅁䉁䅁䅁允䅁䅁䅯杅䅅䅁杷允䅁䅁䅕䅁䑁䅁䅁䅁䭁䅁䅁䅁䙁䅁䅁䅁䅁䜴䄵权䩂䅁䅁权⽁䅁䅁允䅁䅁䅅䅁佁䉁䅉䅁㕁䍁䄴杍㍁䑁䅕杍㑁䑁䅕䅁䵁䅉䅅䅁䕁䅁䅁睁䅁䅁䅁权䅁䅁䅁兂䅁䅁䅁佁䝃䅑䅯䅪䅁䅁䅅䅁䉁䅁䅁权䵁䅁䅁䍄䉁䅁䅁䅂䅁䅁䅍䅁䅁䅁䅯䅁䅁䅁䅕䅁䅁䅁㍃䕴䭁䥁䅯䅁䉁䅁䅁允䅁䅁䅯睊䅁䅁杷允䅁䅁䅕䅁䑁䅁䅁䅁䭁䅁䅁䅁䙁䅁䅁䅁䅁䙧䅆权䝂䅁䅁权䉂䅁䅁允䅁䅁䅅䅁䙁䍁䅂爸の共䅆䍄䉁䅁䅁兂䅁䅁䅍䅁䅁䅁䅯䅁䅁䅁䅕䅁䅁䅁权歫䭁䕁䅫䅁䭁䑁䅳䅁䉁䅁䅁允䅁䅁䄴杅䅁䑁䅍杌㕁䑁䅕䅍㕁䑁䅫兎䅁䅁杷允䅁䅁䅕䅁䑁䅁䅁䅁䭁䅁䅁䅁䙁䅁䅁䅁䅁煘䅎权䅂䅁䅁权䙂䅁䅁允䅁䅁䅅䅁䑁䕁䉅䅁䵁䅉䅅䅁䙁䅁䅁睁䅁䅁䅁权䅁䅁䅁兂䅁䅁䅁䑁畓䅑䅯睖䅁䅁䅯䅒䅁䅁䅅䅁䉁䅁䅁睁㕂睑䅁䍄䉁䅁䅁兂䅁䅁䅍䅁䅁䅁䅯䅁䅁䅁䅕䅁䅁䅁䅁歘䭁䙁䅣䅁䭁䕁䅍䅁䉁䅁䅁允䅁䅁䅍硊䄰䅁杷允䅁䅁䅕䅁䑁䅁䅁䅁䭁䅁䅁䅁䙁䅁䅁䅁䅁㝋䅂权塂䅁䅁权䉂䅁䅁允䅁䅁䅅䅁䑁偁䕆䅁䵁䅉䅅䅁䕁䅁䅁睁䅁䅁䅁权䅁䅁䅁兂䅁䅁䅁䅁扂䅑䅯杁䅁䅁䅅䅁䉁䅁䅁权十䅁䅁䍄䉁䅁䅁䅂䅁䅁䅍䅁䅁䅁䅯䅁䅁䅁䅕䅁䅁䅁䅂ぢ䭁䥁䅯䅁䉁䅁䅁允䅁䅁䄴䅃䅁䑁䅍䅍睁䅁䅁䍄䉁䅁䅁䅂䅁䅁䅍䅁䅁䅁䅯䅁䅁䅁䅕䅁䅁䅁杁䕦䭁䍁䅷䅁䉁䅁䅁允䅁䅁䅯䅄䅁䅁杷允䅁䅁䅕䅁䑁䅁䅁䅁䭁䅁䅁䅁䙁䅁䅁䅁䅁䙑䅚权䝂䅁䅁权䉂䅁䅁允䅁䅁䅅䅁䙁䭁啥㌳㉉と䄱䍄䉁䅁䅁兂䅁䅁䅍䅁䅁䅁䅯䅁䅁䅁䅕䅁䅁䅁杂䕯䭁䕁䄰䅁䭁䑁䅳䅁䉁䅁䅁允䅁䅁䄴䅆䅁䑁䅑杍畁䑁䅁兏㕁䑁䅑杍穁䅁䅁䍄䉁䅁䅁䅂䅁䅁䅍䅁䅁䅁䅯䅁䅁䅁䅕䅁䅁䅁䅁䕤䭁䉁䉫䅁䉁䅁䅁允䅁䅁䅉儰䵣䅉䅅䅁䕁䅁䅁睁䅁䅁䅁权䅁䅁䅁兂䅁䅁䅁䡁㥹䅑䅯䅇䅅䅁䅅䅁䉁䅁䅁权湁䅁䅁䍄䉁䅁䅁䅂䅁䅁䅍䅁䅁䅁䅯䅁䅁䅁䅕䅁䅁䅁睁ば䭁䝁䅣䅁䉁䅁䅁允䅁䅁䅯睖䅅䅁杷允䅁䅁䅕䅁䑁䅁䅁䅁䭁䅁䅁䅁䙁䅁䅁䅁䅁煗䅎权塂䅁䅁权䉂䅁䅁允䅁䅁䅅䅁䑁䱁海䅁䵁䅉䅅䅁䕁䅁䅁睁䅁䅁䅁权䅁䅁䅁兂䅁䅁䅁䍁楩䅑䅯杊䅁䅁䅅䅁䉁䅁䅁权湁䅁䅁䍄䉁䅁䅁兂䅁䅁䅍䅁䅁䅁䅯䅁䅁䅁䅕䅁䅁䅁睃啩䭁䙁䅣䅁䭁䕁䅑䅁䉁䅁䅁允䅁䅁䅍楧䅯䅁杷允䅁䅁䅕䅁䑁䅁䅁䅁䭁䅁䅁䅁䙁䅁䅁䅁䅁煘䅎权塂䅁䅁权䉂䅁䅁允䅁䅁䅅䅁䑁䙁睕䅁䵁䅉䅅䅁䕁䅁䅁睁䅁䅁䅁权䅁䅁䅁兂䅁䅁䅁䭁千䅑䅯䅆䅅䅁䅅䅁䉁䅁䅁权坁允䅁䍄䉁䅁䅁兂䅁䅁䅍䅁䅁䅁䅯䅁䅁䅁䅕䅁䅁䅁㥁䕳䭁䕁䄰䅁䭁䑁䄰䅁䉁䅁䅁允䅁䅁䄴䅆䅁䑁䅕杍畁䑁䅅兏ぁ䑁䅧免祁䅁䅁䍄䉁䅁䅁䅂䅁䅁䅍䅁䅁䅁䅯䅁䅁䅁䅕䅁䅁䅁潄啯䭁䍁䅉䅁䉁䅁䅁允䅁䅁䅯兊䅁䅁杷允䅁䅁䅕䅁䑁䅁䅁䅁䭁䅁䅁䅁䙁䅁䅁䅁䅁䡯䅂权乂䅁䅁权㝁䅁䅁允䅁䅁䅅䅁佁䉁䅑䅁祁䑁䅕杌ぁ䑁䅙兏㉁䑁䅑免䅁䅁杷允䅁䅁䅕䅁䑁䅁䅁䅁䭁䅁䅁䅁䙁䅁䅁䅁䅁䩰䅨权㙁䅁䅁权㝁䅁䅁允䅁䅁䅅䅁佁䅁䅯䅁祁䑁䅕䅎㉁䅁䅁䍄䉁䅁䅁兂䅁䅁䅍䅁䅁䅁䅯䅁䅁䅁䅕䅁䅁䅁捃歫䭁䕁䅙䅁䭁䕁䅅䅁䉁䅁䅁允䅁䅁䅯睊䅁䅁杷允䅁䅁䅑䅁䑁䅁䅁䅁䭁䅁䅁䅁䙁䅁䅁䅁䅁䡧䅤权婁允䅁允䅁䅁䅅䅁䍁乁䡍䍄䉁䅁䅁兂䅁䅁䅍䅁䅁䅁䅯䅁䅁䅁䅕䅁䅁䅁睄啭䭁䙁䅣䅁䭁䕁䅕䅁䉁䅁䅁允䅁䅁䅍塦䅍䅁杷允䅁䅁䅑䅁䑁䅁䅁䅁䭁䅁䅁䅁䙁䅁䅁䅁䅁䡯䅂权䵃䅁䅁允䅁䅁䅅䅁䭁䥁䄰䅁䵁䅉䅅䅁䕁䅁䅁睁䅁䅁䅁权䅁䅁䅁兂䅁䅁䅁佁桩䅑䅯睯䅁䅁䅅䅁䉁䅁䅁权煄䅁䅁䍄䉁䅁䅁兂䅁䅁䅍䅁䅁䅁䅯䅁䅁䅁䅕䅁䅁䅁牁䕳䭁䙁䅣䅁䭁䕁䅉䅁䉁䅁䅁允䅁䅁䅍塮䅍䅁杷允䅁䅁䅑䅁䑁䅁䅁䅁䭁䅁䅁䅁䙁䅁䅁䅁䅁䱌䅰权獁䅁䅁允䅁䅁䅅䅁䭁䍁䄰䅁䵁䅉䅅䅁䙁䅁䅁睁䅁䅁䅁权䅁䅁䅁兂䅁䅁䅁䙁橱䅑䅯睖䅁䅁䅯村䅁䅁䅅䅁䉁䅁䅁睁流杊䅁䍄䉁䅁䅁兂䅁䅁䅍䅁䅁䅁䅯䅁䅁䅁䅕䅁䅁䅁獁歵䭁䕁䄰䅁䭁䑁䄸䅁䉁䅁䅁允䅁䅁䄴䅇䅁䑁䅍䅍㉁䑁䅁杌㉁䑁䅑兏睁䑁䅁免䅁䅁杷允䅁䅁䅕䅁䑁䅁䅁䅁䭁䅁䅁䅁䙁䅁䅁䅁䅁牅䄹权塂䅁䅁权䙂䅁䅁允䅁䅁䅅䅁䭁䍁䅣䅁䵁䅉䅅䅁䕁䅁䅁睁䅁䅁䅁权䅁䅁䅁兂䅁䅁䅁偁婃䅑䅯杢䅁䅁䅅䅁䉁䅁䅁权佄䅁䅁䍄䉁䅁䅁䅂䅁䅁䅍䅁䅁䅁䅯䅁䅁䅁䅕䅁䅁䅁捁歱䭁䑁䅉䅁䉁䅁䅁允䅁䅁䅯䅋䅁䅁杷允䅁䅁䅑䅁䑁䅁䅁䅁䭁䅁䅁䅁䙁䅁䅁䅁䅁煋䅰权䱃䅁䅁允䅁䅁䅅䅁䭁䅁䅷䅁䵁䅉䅅䅁䕁䅁䅁睁䅁䅁䅁权䅁䅁䅁兂䅁䅁䅁䅁㐫䅑䅯兇䅅䅁䅅䅁䉁䅁䅁杁ぃ睂杷允䅁䅁䅑䅁䑁䅁䅁䅁䭁䅁䅁䅁䙁䅁䅁䅁䅁䥷䅰权畁䅁䅁允䅁䅁䅅䅁䭁䍁䄸䅁䵁䅉䅅䅁䙁䅁䅁睁䅁䅁䅁权䅁䅁䅁兂䅁䅁䅁䕁呃䅑䅯杒䅁䅁䅯兒䅁䅁䅅䅁䉁䅁䅁兂坃湪嘰䕎嘰䅑杷允䅁䅁䅕䅁䑁䅁䅁䅁䭁䅁䅁䅁䙁䅁䅁䅁䅁牊䅚权䅂䅁䅁权䑂䅁䅁允䅁䅁䅅䅁䑁䵁晄內䵁䅉䅅䅁䕁䅁䅁睁䅁䅁䅁权䅁䅁䅁兂䅁䅁䅁䩁穂䅑䅯䅇䅅䅁䅅䅁䉁䅁䅁权湁䅁䅁䍄䉁䅁䅁䅂䅁䅁䅍䅁䅁䅁䅯䅁䅁䅁䅕䅁䅁䅁牁䕳䭁䍁䉁䅁䉁䅁䅁允䅁䅁䅯䅄䅁䅁杷允䅁䅁䅕䅁䑁䅁䅁䅁䭁䅁䅁䅁䙁䅁䅁䅁䅁煘䅎权塂䅁䅁权䍂䅁䅁允䅁䅁䅅䅁䑁偁湯䅁䵁䅉䅅䅁䙁䅁䅁睁䅁䅁䅁权䅁䅁䅁兂䅁䅁䅁䭁卩䅑䅯䅑䅁䅁䅯村䅁䅁䅅䅁䉁䅁䅁睁穃睋䅁䍄䉁䅁䅁兂䅁䅁䅍䅁䅁䅁䅯䅁䅁䅁䅕䅁䅁䅁㥁䕳䭁䕁䅙䅁䭁䕁䅍䅁䉁䅁䅁允䅁䅁䅕䩈䵰㙈奄げ䵁䅉䅅䅁䕁䅁䅁睁䅁䅁䅁权䅁䅁䅁兂䅁䅁䅁乁啹䅑䅯杊䅁䅁䅅䅁䉁䅁䅁权湁䅁䅁䍄䉁䅁䅁䅂䅁䅁䅍䅁䅁䅁䅯䅁䅁䅁䅕䅁䅁䅁䍄啵䭁䥁䅷䅁䉁䅁䅁允䅁䅁䅯儴䅁䅁杷允䅁䅁䅕䅁䑁䅁䅁䅁䭁䅁䅁䅁䙁䅁䅁䅁䅁䭨䅆权䅂䅁䅁权䉂䅁䅁允䅁䅁䅅䅁䑁䉁㍆睅䵁䅉䅅䅁䕁䅁䅁睁䅁䅁䅁权䅁䅁䅁兂䅁䅁䅁䭁潂䅑䅯䅅䅅䅁䅅䅁䉁䅁䅁权十允䅁䍄䉁䅁䅁䅂䅁䅁䅍䅁䅁䅁䅯䅁䅁䅁䅕䅁䅁䅁䱃歳䭁䑁䅁䅁䉁䅁䅁允䅁䅁䅯䅋䅁䅁杷允䅁䅁䅑䅁䑁䅁䅁䅁䭁䅁䅁䅁䙁䅁䅁䅁䅁䍁䅒权啁允䅁允䅁䅁䅅䅁䭁䉁䉕䅁䵁䅉䅅䅁䕁䅁䅁睁䅁䅁䅁权䅁䅁䅁兂䅁䅁䅁䡁扩䅑䅯䅉䅅䅁䅅䅁䉁䅁䅁权䵁䅁䅁䍄䉁䅁䅁䅂䅁䅁䅍䅁䅁䅁䅯䅁䅁䅁䅕䅁䅁䵁䩂〰䭁䥁䅳䅁䉁䅁䅁允䅁䅁䅯䅄䅁䅁杷允䅁䅁䅑䅁䑁䅁䅁䅁䭁䅁䅁䅁䙁䅁䅁䅁䅁䡯䅂权允允䅁允䅁䅁䅅䅁䭁䉁䉉䅁䵁䅉䅅䅁䕁䅁䅁睁䅁䅁䅁权䅁䅁䅁兂䅁䅁䅁䵁硏䅑䅯杋䅁䅁䅅䅁䉁䅁䅁权䵁䅁䅁䍄䉁䅁䅁䅂䅁䅁䅍䅁䅁䅁䅯䅁䅁䅁䅕䅁䅁䅁䅁歓䭁䙁䅯䅁䉁䅁䅁允䅁䅁䅯䅙䅁䅁杷允䅁䅁䅑䅁䑁䅁䅁䅁䭁䅁䅁䅁䙁䅁䅁䅁䅁䡁䅒权湃䅁䅁允䅁䅁䅅䅁䭁䱁䅫䅁䵁䅉䅅䅁䕁䅁䅁睁䅁䅁䅁权䅁䅁䅁兂䅁䅁䅁䥁㑗䅑䅯䅪䅁䅁䅅䅁䉁䅁䅁权晄䅁䅁䍄䉁䅁䅁兂䅁䅁䅍䅁䅁䅁䅯䅁䅁䅁䅕䅁䅁䅁煁䕳䭁䙁䅣䅁䭁䕁䅍䅁䉁䅁䅁允䅁䅁䅍楰䅕䅁杷允䅁䅁䅕䅁䑁䅁䅁䅁䭁䅁䅁䅁䙁䅁䅁䅁䅁䱦䄱权乂䅁䅁权⽁䅁䅁允䅁䅁䅅䅁佁䉁䅑䅁穁䑁䅙杌㉁䑁䅕睍㑁䑁䅅李䅁䅁杷允䅁䅁䅕䅁䑁䅁䅁䅁䭁䅁䅁䅁䙁䅁䅁䅁䅁䩮䅊权塂䅁䅁权䍂䅁䅁允䅁䅁䅅䅁䑁䵁煁䅁䵁䅉䅅䅁䙁䅁䅁睁䅁䅁䅁权䅁䅁䅁兂䅁䅁䅁䙁樶䅑䅯睖䅁䅁䅯睑䅁䅁䅅䅁䉁䅁䅁睁橂睊䅁䍄䉁䅁䅁兂䅁䅁䅍䅁䅁䅁䅯䅁䅁䅁䅕䅁䅁䅁睂啹䭁䙁䅣䅁䭁䕁䅕䅁䉁䅁䅁允䅁䅁䅯睊䅁䅁杷允䅁䅁䅕䅁䑁䅁䅁䅁䭁䅁䅁䅁䙁䅁䅁䅁䅁䥷䅰权塂䅁䅁权䑂䅁䅁允䅁䅁䅅䅁䑁乁猴䅁䵁䅉䅅䅁䙁䅁䅁睁䅁䅁䅁权䅁䅁䅁兂䅁䅁䅁䭧䕦䅑䅯䅑䅁䅁䅯兑䅁䅁䅅䅁䉁䅁䅁睁捄睂䅳䍄䉁䅁䅁䅂䅁䅁䅍䅁䅁䅁䅯䅁䅁䅁䅕䅁䅁䅁䅁䕤䭁䭁䅍䅁䉁䅁䅁允䅁䅁䅯䄵䅁䅁杷允䅁䅁䅕䅁䑁䅁䅁䅁䭁䅁䅁䅁䙁䅁䅁䅁䅁䩶䅒权塂䅁䅁权䑂䅁䅁允䅁䅁䅅䅁䑁佁歉䅁䵁䅉䅅䅁䙁䅁䅁睁䅁䅁䅁权䅁䅁䅁兂䅁䅁䅁䱁䩃䅑䅯杒䅁䅁䅯兒䅁䅁䅅䅁䉁䅁䅁兂呁兌畉䉱湯䅑杷允䅁䅁䅑䅁䑁䅁䅁䅁䭁䅁䅁䅁䙁䅁䅁䅁䅁䩬䅊权楁䅁䅁允䅁䅁䅅䅁䭁䅁䅷䅁䵁䅉䅅䅁䙁䅁䅁睁䅁䅁䅁权䅁䅁䅁兂䅁䅁䅁䅁䭂䅑䅯䅑䅁䅁䅯兑䅁䅁䅅䅁䉁䅁䅁睁偂䕱䅕䍄䉁䅁䅁兂䅁䅁䅍䅁䅁䅁䅯䅁䅁䅁䅕䅁䅁䅁兄と䭁䙁䅣䅁䭁䕁䅅䅁䉁䅁䅁允䅁䅁䅯睊䅁䅁杷允䅁䅁䅑䅁䑁䅁䅁䅁䭁䅁䅁䅁䙁䅁䅁䅁䅁牌䅎权允允䅁允䅁䅁䅅䅁䭁䉁䉍䅁䵁䅉䅅䅁䕁䅁䅁睁䅁䅁䅁权䅁䅁䅁兂䅁䅁䅁䥁桩䅑䅯䅩䅁䅁䅅䅁䉁䅁䅁杄䥁䅁䅁免睁䑁䅁䅁䵁䅉䅅䅁䙁䅁䅁睁䅁䅁䅁权䅁䅁䅁兂䅁䅁䅁䍁睵䅑䅯睖䅁䅁䅯睑䅁䅁䅅䅁䉁䅁䅁睁潃睊䅁䍄䉁䅁䅁兂䅁䅁䅍䅁䅁䅁䅯䅁䅁䅁䅕䅁䅁䅁獁歵䭁䙁䅣䅁䭁䕁䅉䅁䉁䅁䅁允䅁䅁䅍空䅷䅁杷允䅁䅁䅑䅁䑁䅁䅁䅁䭁䅁䅁䅁䙁䅁䅁䅁䅁䤴䅚权橃䅁䅁允䅁䅁䅅䅁䭁佁䄰䅁䵁䅉䅅䅁䕁䅁䅁睁䅁䅁䅁权䅁䅁䅁兂䅁䅁䅁䝁权䅑䅯杉䅁䅁䅅䅁䉁䅁䅁权䵁䅁䅁䍄䉁䅁䅁䅂䅁䅁䅍䅁䅁䅁䅯䅁䅁䅁䅕䅁䅁䅁杄止䭁䥁䅷䅁䉁䅁䅁允䅁䅁䅯兪䅁䅁杷允䅁䅁䅑䅁䑁䅁䅁䅁䭁䅁䅁䅁䙁䅁䅁䅁䅁䡑䅎权䵃䅁䅁允䅁䅁䅅䅁䭁䥁䄴䅁䵁䅉䅅䅁䙁䅁䅁睁䅁䅁䅁权䅁䅁䅁兂䅁䅁䅁乁䡃䅑䅯兓䅁䅁䅯睏䅁䅁䅅䅁䉁䅁䅁杄十䅁䅁睍畁䑁䅑杍睁䑁䅅兎㕁䅁䅁䍄䉁䅁䅁兂䅁䅁䅍䅁䅁䅁䅯䅁䅁䅁䅕䅁䅁䅁奄䕩䭁䕁䄰䅁䭁䑁䄴䅁䉁䅁䅁允䅁䅁䄴䅆䅁䑁䅧䅏畁䑁䅙李穁䑁䅫䅎穁䅁䅁䍄䉁䅁䅁兂䅁䅁䅍䅁䅁䅁䅯䅁䅁䅁䅕䅁䅁䅁歃歫䭁䕁䅫䅁䭁䑁䄴䅁䉁䅁䅁允䅁䅁䄴杅䅁䑁䅑杌穁䑁䅁杍硁䑁䅑兏䅁䅁杷允䅁䅁䅑䅁䑁䅁䅁䅁䭁䅁䅁䅁䙁䅁䅁䅁䅁䩭䅊权慁允䅁允䅁䅁䅅䅁䭁䉁䉳䅁䵁䅉䅅䅁䙁䅁䅁睁䅁䅁䅁权䅁䅁䅁兂䅁䅁䅁乁㝵䅑䅯兔䅁䅁䅯䅐䅁䅁䅅䅁䉁䅁䅁权湁䅁䅁䍄䉁䅁䅁䅂䅁䅁䅍䅁䅁䅁䅯䅁䅁䅁䅕䅁䅁䅁䅁し䭁䝁䅣䅁䉁䅁䅁允䅁䅁䅯睡䅁䅁杷允䅁䅁䅕䅁䑁䅁䅁䅁䭁䅁䅁䅁䙁䅁䅁䅁䅁䡧䅤权乂䅁䅁权㥁䅁䅁允䅁䅁䅅䅁佁䉁䅑䅁㉁䑁䅕杌硁䑁䅅兎硁䑁䅅睍䅁䅁杷允䅁䅁䅕䅁䑁䅁䅁䅁䭁䅁䅁䅁䙁䅁䅁䅁䅁䡁䅆权䡂䅁䅁权⽁䅁䅁允䅁䅁䅅䅁佁䉁䅉䅁睁䍁䄴䅏睁䑁䅅䅍睁䑁䅍䅁䵁䅉䅅䅁䙁䅁䅁睁䅁䅁䅁权䅁䅁䅁兂䅁䅁䅁佁穹䅑䅯睖䅁䅁䅯兒䅁䅁䅅䅁䉁䅁䅁睁杄杣䅁䍄䉁䅁䅁兂䅁䅁䅍䅁䅁䅁䅯䅁䅁䅁䅯䅄䅁䅁䅯杏䅁䅁䅯睏䅁䅁䅅䅁䉁䅁䅁权湁䅁䅁䍄䉁䅁䅁䅂䅁䅁䅍䅁䅁䅁䅯䅁䅁䅁䅕䅁䅁䅁䍄啳䭁䝁䄴䅁䉁䅁䅁允䅁䅁䅯睖䅅䅁杷允䅁䅁䅕䅁䑁䅁䅁䅁䭁䅁䅁䅁䙁䅁䅁䅁䅁䭈䅒权塂䅁䅁权䍂䅁䅁允䅁䅁䅅䅁䑁䍁漰䅁䵁䅉䅅䅁䙁䅁䅁睁䅁䅁䅁权䅁䅁䅁兂䅁䅁䅁䭁千䅑䅯睖䅁䅁䅯䅒䅁䅁䅅䅁䉁䅁䅁睁䵂睋䅁䍄䉁䅁䅁䅂䅁䅁䅍䅁䅁䅁䅯䅁䅁䅁䅕䅁䅁䅁䅁し䭁䥁䅳䅁䉁䅁䅁允䅁䅁䅣䅁䅁䝁浄唵䵁䅉䅅䅁䙁䅁䅁睁䅁䅁䅁权䅁䅁䅁兂䅁䅁䅁䙁橱䅑䅯睖䅁䅁䅯䅒䅁䅁䅅䅁䉁䅁䅁睁㙃兊䅁䍄䉁䅁䅁兂䅁䅁䅍䅁䅁䅁䅯䅁䅁䅁䅕䅁䅁䅁杄止䭁䕁䄰䅁䭁䑁䄰䅁䉁䅁䅁允䅁䅁䄴䅆䅁䑁䅍李畁䑁䅁兏㉁䑁䅣兎㍁䅁䅁䍄䉁䅁䅁兂䅁䅁䅍䅁䅁䅁䅯䅁䅁䅁䅕䅁䅁䅁浃ぴ䭁䑁䅯䅁䭁䑁䄴䅁䉁䅁䅁允䅁䅁䄴杇䅁䑁䅙睎㉁䑁䅍兎㑁䑁䅑杌㕁䑁䅫兏㕁䅁䅁䍄䉁䅁䅁兂䅁䅁䅍䅁䅁䅁䅯䅁䅁䅁䅕䅁䅁䅁䅁し䭁䕁䅙䅁䭁䕁䅅䅁䉁䅁䅁允䅁䅁䅕潊扢獖啂啔䵁䅉䅅䅁䙁䅁䅁睁䅁䅁䅁权䅁䅁䅁兂䅁䅁䅁偁䙩䅑䅯睖䅁䅁䅯䅒䅁䅁䅅䅁䉁䅁䅁睁㍃睇䅁䍄䉁䅁䅁兂䅁䅁䅍䅁䅁䅁䅯䅁䅁䅁䅕䅁䅁䅁牁䕳䭁䙁䅣䅁䭁䕁䅑䅁䉁䅁䅁允䅁䅁䅍䍲䅣䅁杷允䅁䅁䅑䅁䑁䅁䅁䅁䭁䅁䅁䅁䙁䅁䅁䅁䅁煒䅸权畁䅁䅁允䅁䅁䅅䅁䭁䍁䄸䅁䵁䅉䅅䅁䙁䅁䅁睁䅁䅁䅁权䅁䅁䅁兂䅁䅁䅁䱁䩃䅑䅯䅑䅁䅁䅯䅒䅁䅁䅅䅁䉁䅁䅁睁㕁八䅁䍄䉁䅁䅁兂䅁䅁䅍䅁䅁䅁䅯䅁䅁䅁䅕䅁䅁䅁㡂啶䭁䕁䄸䅁䭁䑁䅳䅁䉁䅁䅁允䅁䅁䅯䅕䅁䅁杷允䅁䅁䅕䅁䑁䅁䅁䅁䭁䅁䅁䅁䙁䅁䅁䅁䅁䱖䅰权塂䅁䅁权䕂䅁䅁允䅁䅁䅅䅁䑁䵁ぁ䅁䵁䅉䅅䅁䕁䅁䅁睁䅁䅁䅁权䅁䅁䅁兂䅁䅁䅁䅁歁䅑䅯杢䅁䅁䅅䅁䉁䅁䅁权潂䅁䅁䍄䉁䅁䅁兂䅁䅁䅍䅁䅁䅁䅯䅁䅁䅁䅕䅁䅁䅁啃歫䭁䙁䅣䅁䭁䕁䅑䅁䉁䅁䅁允䅁䅁䅍危䅧䅁杷允䅁䅁䅑䅁䑁䅁䅁䅁䭁䅁䅁䅁䙁䅁䅁䅁䅁䝑䄹权湃䅁䅁允䅁䅁䅅䅁䭁䱁䅧䅁䵁䅉䅅䅁䙁䅁䅁睁䅁䅁䅁权䅁䅁䅁兂䅁䅁䅁䥁㍂䅑䅯杏䅁䅁䅯睏䅁䅁䅅䅁䉁䅁䅁杄十䅁䅁杍㑁䑁䅙睎硁䑁䅧兏穁䅁䅁䍄䉁䅁䅁兂䅁䅁䅍䅁䅁䅁䅯䅁䅁䅁䅕䅁䅁䅁杂䕯䭁䕁䅁䅁䭁䕁䅕䅁䉁䅁䅁允䅁䅁䅍祣䤸䅁杷允䅁䅁䅕䅁䑁䅁䅁䅁䭁䅁䅁䅁䙁䅁䅁䅁䅁䡯䅂权䅂䅁䅁权䕂䅁䅁允䅁䅁䅅䅁䑁䅁䩪睌䵁䅉䅅䅁䕁䅁䅁睁䅁䅁䅁权䅁䅁䅁权䵁䅁䅁权慁允䅁允䅁䅁䅅䅁䭁䅁䅷䅁䵁䅉䅅䅁䙁䅁䅁睁䅁䅁䅁权䅁䅁䅁兂䅁䅁䅁䵁ね䅑䅯睒䅁䅁䅯材䅁䅁䅅䅁䉁䅁䅁杄十䅁䅁兏畁䑁䅅䅎㍁䑁䅉䅎㕁䅁䅁䍄䉁䅁䅁䅂䅁䅁䅍䅁䅁䅁䅯䅁䅁䅁䅕䅁䅁䅁啃歫䭁䍁䄴䅁䉁䅁䅁允䅁䅁䅯䅄䅁䅁杷允䅁䅁䅕䅁䑁䅁䅁䅁䭁䅁䅁䅁䙁䅁䅁䅁䅁䠴䅊权䩂䅁䅁权⭁䅁䅁允䅁䅁䅅䅁佁䉁䅉䅁㑁䍁䄴䅍ㅁ䑁䅅免ぁ䑁䅑䅁䵁䅉䅅䅁䙁䅁䅁睁䅁䅁䅁权䅁䅁䅁兂䅁䅁䅁䉁⽋䅑䅯兔䅁䅁䅯児䅁䅁䅅䅁䉁䅁䅁权湁䅁䅁䍄䉁䅁䅁䅂䅁䅁䅍䅁䅁䅁䅯䅁䅁䅁䅕䅁䅁䅁睂啹䭁䝁䅣䅁䉁䅁䅁允䅁䅁䅯䅡䅁䅁杷允䅁䅁䅕䅁䑁䅁䅁䅁䭁䅁䅁䅁䙁䅁䅁䅁䅁牋䅂权塂䅁䅁权䙂䅁䅁允䅁䅁䅅䅁䑁䩁水䅁䵁䅉䅅䅁䕁䅁䅁睁䅁䅁䅁权䅁䅁䅁兂䅁䅁䅁䅁敂䅑䅯睩䅁䅁䅅䅁䉁䅁䅁睂䅁䅁䅁䅧汮䅑杷允䅁䅁䅕䅁䑁䅁䅁䅁䭁䅁䅁䅁䙁䅁䅁䅁䅁煎䅖权塂䅁䅁权䙂䅁䅁允䅁䅁䅅䅁䭁䍁䉫䅁䵁䅉䅅䅁䕁䅁䅁睁䅁䅁䅁权䅁䅁䅁兂䅁䅁䅁䡁㥹䅑䅯䅅䅅䅁䅅䅁䉁䅁䅁权十允䅁䍄䉁䅁䅁䅂䅁䅁䅍䅁䅁䅁䅯䅁䅁䅁䅕䅁䅁䅁䅁歘䭁䍁䅫䅁䉁䅁䅁允䅁䅁䅯䅋䅁䅁杷允䅁䅁䅑䅁䑁䅁䅁䅁䭁䅁䅁䅁䙁䅁䅁䅁䅁㝆䅰权䭃䅁䅁允䅁䅁䅅䅁䭁䍁䅣䅁䵁䅉䅅䅁䙁䅁䅁睁䅁䅁䅁权䅁䅁䅁兂䅁䅁䅁偁㑂䅑䅯睖䅁䅁䅯村䅁䅁䅅䅁䉁䅁䅁睁奁杈䅁䍄䉁䅁䅁䅂䅁䅁䅍䅁䅁䅁䅯䅁䅁䅁䅯䅄䅁䅁䅯䅉䅅䅁䅅䅁䉁䅁䅁权䵁䅁䅁䍄䉁䅁䅁䅂䅁䅁䅍䅁䅁䅁䅯䅁䅁䅁䅕䅁䅁䅁杁䕦䭁䥁䅳䅁䉁䅁䅁允䅁䅁䅯䅄䅁䅁杷允䅁䅁䅑䅁䑁䅁䅁䅁䭁䅁䅁䅁䙁䅁䅁䅁䅁䭕䅤权灁䅁䅁允䅁䅁䅅䅁䭁䍁䅣䅁䵁䅉䅅䅁䙁䅁䅁睁䅁䅁䅁权䅁䅁䅁兂䅁䅁䅁䉷兘䅑䅯睔䅁䅁䅯睏䅁䅁䅅䅁䉁䅁䅁权兂䅁䅁䍄䉁䅁䅁兂䅁䅁䅍䅁䅁䅁䅯䅁䅁䅁䅕䅁䅁䅁睂啹䭁䕁䄰䅁䭁䑁䅳䅁䉁䅁䅁允䅁䅁䄴䅆䅁䑁䅍李畁䑁䅣䅍ぁ䑁䅣兎硁䅁䅁䍄䉁䅁䅁兂䅁䅁䅍䅁䅁䅁䅯䅁䅁䅁䅕䅁䅁䅁㡃䕬䭁䙁䅣䅁䭁䕁䅉䅁䉁䅁䅁允䅁䅁䅍楬䅕䅁杷允䅁䅁䅕䅁䑁䅁䅁䅁䭁䅁䅁䅁䙁䅁䅁䅁䅁牧䅴权䅂䅁䅁权䙂䅁䅁允䅁䅁䅅䅁䑁䭁䥅䅁䵁䅉䅅䅁䙁䅁䅁睁䅁䅁䅁权䅁䅁䅁兂䅁䅁䅁䍁睵䅑䅯睖䅁䅁䅯兒䅁䅁䅅䅁䉁䅁䅁睁獂䅋䅁䍄䉁䅁䅁兂䅁䅁䅍䅁䅁䅁䅯䅁䅁䅁䅕䅁䅁䅁䅁歗䭁䕁䅁䅁䭁䕁䅅䅁䉁䅁䅁允䅁䅁䅍奉剤䅁杷允䅁䅁䅕䅁䑁䅁䅁䅁䭁䅁䅁䅁䙁䅁䅁䅁䅁䭩䅆权䅂䅁䅁权䍂䅁䅁允䅁䅁䅅䅁䑁䥁敤䅁䵁䅉䅅䅁䙁䅁䅁睁䅁䅁䅁权䅁䅁䅁兂䅁䅁䅁䕁坂䅑䅯䅑䅁䅁䅯睑䅁䅁䅅䅁䉁䅁䅁睁偁䍧䄴䍄䉁䅁䅁兂䅁䅁䅍䅁䅁䅁䅯䅁䅁䅁䅕䅁䅁䅁㡂ね䭁䙁䅣䅁䭁䕁䅅䅁䉁䅁䅁允䅁䅁䅯睊䅁䅁杷允䅁䅁䅑䅁䑁䅁䅁䅁䭁䅁䅁䅁䙁䅁䅁䅁䅁䤲䅨权湂䅁䅁允䅁䅁䅅䅁䭁䝁䅧䅁䵁䅉䅅䅁䕁䅁䅁睁䅁䅁䅁权䅁䅁䅁兂䅁䅁䅁䥁桩䅑䅯䅉䅅䅁䅅䅁䉁䅁䅁权䵁䅁䅁䍄䉁䅁䅁䅂䅁䅁䅍䅁䅁䅁䅯䅁䅁䅁䅕䅁䅁䅁㑄歶䭁䉁䉯䅁䉁䅁䅁允䅁䅁䅯䅈䅅䅁杷允䅁䅁䅑䅁䑁䅁䅁䅁䭁䅁䅁䅁䙁䅁䅁䅁䅁牅䄹权奁允䅁允䅁䅁䅅䅁䭁䍁䅣䅁䵁䅉䅅䅁䕁䅁䅁睁䅁䅁䅁权䅁䅁䅁兂䅁䅁䅁䕁坂䅑䅯杌䅁䅁䅅䅁䉁䅁䅁权䵁䅁䅁䍄䉁䅁䅁兂䅁䅁䅍䅁䅁䅁䅯䅁䅁䅁䅕䅁䅁䅁啁の䭁䕁䅣䅁䭁䑁䄸䅁䉁䅁䅁允䅁䅁䄴杅䅁䑁䅣杌㑁䑁䅉睍㑁䑁䅑兎䅁䅁杷允䅁䅁䅕䅁䑁䅁䅁䅁䭁䅁䅁䅁䙁䅁䅁䅁䅁䭈䅒权䩂䅁䅁权⽁䅁䅁允䅁䅁䅅䅁佁䉁䅉䅁㕁䍁䄴睍㕁䑁䅕兏穁䑁䅣䅁䵁䅉䅅䅁䙁䅁䅁睁䅁䅁䅁权䅁䅁䅁兂䅁䅁䅁䅁敂䅑䅯睔䅁䅁䅯睏䅁䅁䅅䅁䉁䅁䅁权兂䅁䅁䍄䉁䅁䅁兂䅁䅁䅍䅁䅁䅁䅯䅁䅁䅁䅕䅁䅁䅁捃歫䭁䕁䅙䅁䭁䕁䅕䅁䉁䅁䅁允䅁䅁䅕䝮㍕坣䝦歅䵁䅉䅅䅁䙁䅁䅁睁䅁䅁䅁权䅁䅁䅁兂䅁䅁䅁䡁批䅑䅯睖䅁䅁䅯兒䅁䅁䅅䅁䉁䅁䅁权湁䅁䅁䍄䉁䅁䅁䅂䅁䅁䅍䅁䅁䅁䅯䅁䅁䅁䅕䅁䅁䅁流歴䭁䉁䉁䅁䉁䅁䅁允䅁䅁䅯杤䅅䅁杷允䅁䅁䅕䅁䑁䅁䅁䅁䭁䅁䅁䅁䙁䅁䅁䅁䅁䙑䅚权乂䅁䅁权⭁䅁䅁允䅁䅁䅅䅁佁䉁䅉䅁祁䑁䅍杌㑁䑁䅙杍睁䑁䅍䅁䵁䅉䅅䅁䙁䅁䅁睁䅁䅁䅁权䅁䅁䅁兂䅁䅁䅁䙁橱䅑䅯杒䅁䅁䅯兑䅁䅁䅅䅁䉁䅁䅁兂䝂夹敱乐伵䅑杷允䅁䅁䅕䅁䑁䅁䅁䅁䭁䅁䅁䅁䙁䅁䅁䅁䅁䥳䅬权䅂䅁䅁权䉂䅁䅁允䅁䅁䅅䅁䭁䍁䅣䅁䵁䅉䅅䅁䙁䅁䅁睁䅁䅁䅁权䅁䅁䅁兂䅁䅁䅁䭁獹䅑䅯睔䅁䅁䅯睏䅁䅁䅅䅁䉁䅁䅁权兂䅁䅁䍄䉁䅁䅁䅂䅁䅁䅍䅁䅁䅁䅯䅁䅁䅁䅕䅁䅁䵁噁䔰䭁䍁䅉䅁䉁䅁䅁允䅁䅁䅯睉䅁䅁杷允䅁䅁䅕䅁䑁䅁䅁䅁䭁䅁䅁䅁䙁䅁䅁䅁䅁煘䅎权䝂䅁䅁权䉂䅁䅁允䅁䅁䅅䅁䙁䭁摑奷䜫䭴⼴䍄䉁䅁䅁䅂䅁䅁䅍䅁䅁䅁䅯䅁䅁䅁䅕䅁䅁䅁䅁䕊䭁䥁䅷䅁䉁䅁䅁允䅁䅁䅯䄴䅁䅁杷允䅁䅁䅕䅁䑁䅁䅁䅁䭁䅁䅁䅁䙁䅁䅁䅁䅁䥗䅸权䅂䅁䅁权䍂䅁䅁允䅁䅁䅅䅁䑁偁潯杈䵁䅉䅅䅁䕁䅁䅁睁䅁䅁䅁权䅁䅁䅁兂䅁䅁䅁䥁㝋䅑䅯䅆䅅䅁䅅䅁䉁䅁䅁权あ允䅁䍄䉁䅁䅁䅂䅁䅁䅍䅁䅁䅁䅯䅁䅁䅁䅕䅁䅁䅁杄止䭁䍁䅉䅁䉁䅁䅁允䅁䅁䅯䅄䅁䅁杷允䅁䅁䅕䅁䑁䅁䅁䅁䭁䅁䅁䅁䙁䅁䅁䅁䅁䩯䅊权塂䅁䅁权䍂䅁䅁允䅁䅁䅅䅁䑁䉁獍䅁䵁䅉䅅䅁䙁䅁䅁睁䅁䅁䅁权䅁䅁䅁兂䅁䅁䅁䙁橱䅑䅯杒䅁䅁䅯村䅁䅁䅅䅁䉁䅁䅁兂佁卷祢䱩博䅑杷允䅁䅁䅕䅁䑁䅁䅁䅁䭁䅁䅁䅁䙁䅁䅁䅁䅁䤰䅤权䝂䅁䅁权䉂䅁䅁允䅁䅁䅅䅁䭁䍁䅣䅁䵁䅉䅅䅁䙁䅁䅁睁䅁䅁䅁权䅁䅁䅁兂䅁䅁䅁䩁卹䅑䅯睖䅁䅁䅯兒䅁䅁䅅䅁䉁䅁䅁睁婄兌䅁䍄䉁䅁䅁兂䅁䅁䅍䅁䅁䅁䅯䅁䅁䅁䅕䅁䅁䅁㑄歶䭁䕁䅙䅁䭁䕁䅍䅁䉁䅁䅁允䅁䅁䅯睊䅁䅁杷允䅁䅁䅕䅁䑁䅁䅁䅁䭁䅁䅁䅁䙁䅁䅁䅁䅁煘䅎权䝂䅁䅁权䍂䅁䅁允䅁䅁䅅䅁䙁䝁䤫祵畈煨⽧䍄䉁䅁䅁兂䅁䅁䅍䅁䅁䅁䅯䅁䅁䅁䅕䅁䅁䅁杄止䭁䕁䅙䅁䭁䕁䅑䅁䉁䅁䅁允䅁䅁䅕畺䕨渹卄䕕䵁䅉䅅䅁䙁䅁䅁睁䅁䅁䅁权䅁䅁䅁兂䅁䅁䅁乁䡃䅑䅯兔䅁䅁䅯睏䅁䅁䅅䅁䉁䅁䅁杄啁䅁䅁䅎㕁䍁䄴杍ぁ䑁䅑兏ㅁ䑁䅅䅁䵁䅉䅅䅁䕁䅁䅁睁䅁䅁䅁权䅁䅁䅁兂䅁䅁䅁䱁䩃䅑䅯䅇䅅䅁䅅䅁䉁䅁䅁权湁䅁䅁䍄䉁䅁䅁䅂䅁䅁䅍䅁䅁䅁䅯䅁䅁䅁䅕䅁䅁䅁ぃぱ䭁䭁䅣䅁䉁䅁䅁允䅁䅁䅯䅨䅅䅁杷允䅁䅁䅑䅁䑁䅁䅁䅁䭁䅁䅁䅁䙁䅁䅁䅁䅁䥗䅸权奁允䅁允䅁䅁䅅䅁䭁䍁䅣䅁䵁䅉䅅䅁䙁䅁䅁睁䅁䅁䅁权䅁䅁䅁兂䅁䅁䅁䭁卩䅑䅯䅑䅁䅁䅯兑䅁䅁䅅䅁䉁䅁䅁权湁䅁䅁䍄䉁䅁䅁䅂䅁䅁䅍䅁䅁䅁䅯䅁䅁䅁䅕䅁䅁䅁䅁啣䭁䉁䉫䅁䉁䅁䅁允䅁䅁䅉眰䵣䅉䅅䅁䙁䅁䅁睁䅁䅁䅁权䅁䅁䅁兂䅁䅁䅁䙁樶䅑䅯杒䅁䅁䅯䅒䅁䅁䅅䅁䉁䅁䅁兂獁煁䤸䍶䥌睐杷允䅁䅁䅕䅁䑁䅁䅁䅁䭁䅁䅁䅁䭁䅁䅷䅁䭁䕁䅫䅁䭁䑁䅳䅁䉁䅁䅁允䅁䅁䅯睊䅁䅁杷允䅁䅁䅕䅁䑁䅁䅁䅁䭁䅁䅁䅁䙁䅁䅁䅁䅁㝱䄱权塂䅁䅁权䙂䅁䅁允䅁䅁䅅䅁䑁䅁火䅁䵁䅉䅅䅁䕁䅁䅁睁䅁䅁䅁权䅁䅁䅁兂䅁䅁䅁䍁㡂䅑䅯杋䅁䅁䅅䅁䉁䅁䅁权牁䅁䅁䍄䉁䅁䅁兂䅁䅁䅍䅁䅁䅁䅯䅁䅁䅁䅕䅁䅁䅁䙃䕵䭁䙁䅣䅁䭁䕁䅅䅁䉁䅁䅁允䅁䅁䅯睊䅁䅁杷允䅁䅁䅕䅁䑁䅁䅁䅁䭁䅁䅁䅁䙁䅁䅁䅁䅁煗䅎权䝂䅁䅁权䙂䅁䅁允䅁䅁䅅䅁䙁䭁呑丵獅汹䅆䍄䉁䅁䅁兂䅁䅁䅍䅁䅁䅁䅯䅁䅁䅁䅕䅁䅁䅁瑁び䭁䕁䅁䅁䭁䕁䅕䅁䉁䅁䅁允䅁䅁䅍煍側䅁杷允䅁䅁䅕䅁䑁䅁䅁䅁䭁䅁䅁䅁䙁䅁䅁䅁䅁䭈䅰权䅂䅁䅁权䑂䅁䅁允䅁䅁䅅䅁䑁䭁⬷⼯䴸䅉䅅䅁䙁䅁䅁睁䅁䅁䅁权䅁䅁䅁兂䅁䅁䅁䭁獹䅑䅯兓䅁䅁䅯䅐䅁䅁䅅䅁䉁䅁䅁杄啁䅁䅁免睁䍁䄴兎㕁䑁䅍杍穁䑁䅙䅁䵁䅉䅅䅁䕁䅁䅁睁䅁䅁䅁权䅁䅁䅁兂䅁䅁䅁䱁啹䅑䅯杌䅁䅁䅅䅁䉁䅁䅁权䵁䅁䅁䍄䉁䅁䅁兂䅁䅁䅍䅁䅁䅁䅯䅁䅁䅁䅕䅁䅁䅁敂は䭁䕁䅙䅁䭁䕁䅕䅁䉁䅁䅁允䅁䅁䅕呷噶搱桌䐱䴸䅉䅅䅁䙁䅁䅁睁䅁䅁䅁权䅁䅁䅁兂䅁䅁䅁䕁穂䅑䅯睖䅁䅁䅯䅒䅁䅁䅅䅁䉁䅁䅁睁畁先䅁䍄䉁䅁䅁兂䅁䅁䅍䅁䅁䅁䅯䅁䅁䅁䅕䅁䅁䅁捄䕬䭁䙁䅣䅁䭁䕁䅅䅁䉁䅁䅁允䅁䅁䅯睊䅁䅁杷允䅁䅁䅑䅁䑁䅁䅁䅁䭁䅁䅁䅁䙁䅁䅁䅁䅁䱊䅖权䍁䅁䅁允䅁䅁䅅䅁䭁䉁䅑䅁䵁䅉䅅䅁䕁䅁䅁睁䅁䅁䅁权䅁䅁䅁兂䅁䅁䅁䥁㑗䅑䅯杇䅅䅁䅅䅁䉁䅁䅁权摁允䅁䍄䉁䅁䅁䅂䅁䅁䅍䅁䅁䅁䅯䅁䅁䅁䅕䅁䅁䅁䅁䕊䭁䍁䅉䅁䉁䅁䅁允䅁䅁䅯䅄䅁䅁杷允䅁䅁䅑䅁䑁䅁䅁䅁䭁䅁䅁䅁䙁䅁䅁䅁䅁䤰䅤权楁䅁䅁允䅁䅁䅅䅁䭁䅁䅷䅁䵁䅉䅅䅁䙁䅁䅁睁䅁䅁䅁权䅁䅁䅁兂䅁䅁䅁䱁啹䅑䅯杒䅁䅁䅯兒䅁䅁䅅䅁䉁䅁䅁兂敃慂䈳祤䬹䅑杷允䅁䅁䅑䅁䑁䅁䅁䅁䭁䅁䅁䅁䙁䅁䅁䅁䅁䝑䄹权畂䅁䅁允䅁䅁䅅䅁䭁䥁䅕䅁䵁䅉䅅䅁䙁䅁䅁睁䅁䅁䅁权䅁䅁䅁兂䅁䅁䅁䭁千䅑䅯杒䅁䅁䅯兒䅁䅁䅅䅁䉁䅁䅁兂䱁琰䡉摪䑙䅑杷允䅁䅁䅕䅁䑁䅁䅁䅁䭁䅁䅁䅁䙁䅁䅁䅁䅁䙧䅂权塂䅁䅁权䉂䅁䅁允䅁䅁䅅䅁䑁䍁摉䅁䵁䅉䅅䅁䙁䅁䅁睁䅁䅁䅁权䅁䅁䅁兂䅁䅁䅁䙁㡗䅑䅯兔䅁䅁䅯材䅁䅁䅅䅁䉁䅁䅁杄奁䅁䅁䅎祁䑁䅕䅍畁䑁䅣兎硁䑁䅑兎㑁䅁䅁䍄䉁䅁䅁兂䅁䅁䅍䅁䅁䅁䅯䅁䅁䅁䅕䅁䅁䅁睄䕥䭁䕁䄰䅁䭁䑁䅷䅁䉁䅁䅁允䅁䅁䄴䅆䅁䑁䅍免畁䑁䅑兎祁䑁䅁兏㍁䅁䅁䍄䉁䅁䅁兂䅁䅁䅍䅁䅁䅁䅯䅁䅁䅁䅕䅁䅁䅁奄䕩䭁䕁䄰䅁䭁䑁䄸䅁䉁䅁䅁允䅁䅁䄴䅆䅁䑁䅙睍畁䑁䅕兎ㅁ䑁䅅䅍穁䅁䅁䍄䉁䅁䅁兂䅁䅁䅍䅁䅁䅁䅯䅁䅁䅁䅕䅁䅁䅁杂啧䭁䕁䅙䅁䭁䕁䅕䅁䉁䅁䅁允䅁䅁䅯睊䅁䅁杷允䅁䅁䅕䅁䑁䅁䅁䅁䭁䅁䅁䅁䙁䅁䅁䅁䅁䡑䅎权䅂䅁䅁权䍂䅁䅁允䅁䅁䅅䅁䑁䱁灃睗䵁䅉䅅䅁䕁䅁䅁睁䅁䅁䅁权䅁䅁䅁兂䅁䅁䅁偁䙩䅑䅯兇䅅䅁䅅䅁䉁䅁䅁杁呄睂杷允䅁䅁䅕䅁䑁䅁䅁䅁䭁䅁䅁䅁䙁䅁䅁䅁䅁䩮䅊权䅂䅁䅁权䍂䅁䅁允䅁䅁䅅䅁䑁䥁塰䅁䵁䅉䅅䅁䙁䅁䅁睁䅁䅁䅁权䅁䅁䅁兂䅁䅁䅁䝁䉃䅑䅯兔䅁䅁䅯睏䅁䅁䅅䅁䉁䅁䅁杄啁䅁䅁睍祁䍁䄴䅍ㅁ䑁䅁䅎硁䑁䅫䅁䵁䅉䅅䅁䙁䅁䅁睁䅁䅁䅁权䅁䅁䅁兂䅁䅁䅁䅁䭂䅑䅯䅑䅁䅁䅯兒䅁䅁䅅䅁䉁䅁䅁睁䅂䕪䅙䍄䉁䅁䅁兂䅁䅁䅍䅁䅁䅁䅯䅁䅁䅁䅕䅁䅁䅁㑂啰䭁䕁䅫䅁䭁䑁䄰䅁䉁䅁䅁允䅁䅁䄴杅䅁䑁䅍杌㍁䑁䅫䅍祁䑁䅁杍䅁䅁杷允䅁䅁䅑䅁䑁䅁䅁䅁䭁䅁䅁䅁䙁䅁䅁䅁䅁䩯䅊权流䅁䅁允䅁䅁䅅䅁䭁䍁䅧䅁䵁䅉䅅䅁䕁䅁䅁睁䅁䅁䅁权䅁䅁䅁兂䅁䅁䅁䕁獡䅑䅯克䅁䅁䅅䅁䉁䅁䅁权湁䅁䅁䍄䉁䅁䅁䅂䅁䅁䅍䅁䅁䅁䅯䅁䅁䅁䅕䅁䅁䅁奄䕩䭁䝁䄴䅁䉁䅁䅁允䅁䅁䅯条䅁䅁杷允䅁䅁䅑䅁䑁䅁䅁䅁䭁䅁䅁䅁䭁䅁䅷䅁䭁䙁䅯䅁䉁䅁䅁允䅁䅁䅯䅄䅁䅁杷允䅁䅁䅑䅁䑁䅁䅁䅁䭁䅁䅁䅁䙁䅁䅁䅁䅁䝑䄹权灁䅁䅁允䅁䅁䅅䅁䭁䍁䅧䅁䵁䅉䅅䅁䕁䅁䅁睁䅁䅁䅁权䅁䅁䅁兂䅁䅁䅁䩁卹䅑䅯睯䅁䅁䅅䅁䉁䅁䅁权歃䅁䅁䍄䉁䅁䅁兂䅁䅁䅍䅁䅁䅁䅯䅁䅁䅁䅕䅁䅁䵁噁䔰䭁䕁䅣䅁䭁䑁䅳䅁䉁䅁䅁允䅁䅁䄴杅䅁䑁䅁杌㍁䑁䅧兎㑁䑁䅙兏䅁䅁杷允䅁䅁䅑䅁䑁䅁䅁䅁䭁䅁䅁䅁䙁䅁䅁䅁䅁㝩䅊权流䅁䅁允䅁䅁䅅䅁䭁䍁䅣䅁䵁䅉䅅䅁䙁䅁䅁睁䅁䅁䅁权䅁䅁䅁兂䅁䅁䅁佁㐲䅑䅯兓䅁䅁䅯児䅁䅁䅅䅁䉁䅁䅁杄坁䅁䅁免㕁䑁䅅杌硁䑁䅣睍睁䑁䅉免䅁䅁杷允䅁䅁䅑䅁䑁䅁䅁䅁䭁䅁䅁䅁䭁䅁䅷䅁䭁䝁䄴䅁䉁䅁䅁允䅁䅁䅯䅄䅁䅁杷允䅁䅁䅕䅁䑁䅁䅁䅁䭁䅁䅁䅁䙁䅁䅁䅁䅁煌䅆权䝂䅁䅁权䕂䅁䅁允䅁䅁䅅䅁䙁䙁稰材歱匰䅊䍄䉁䅁䅁兂䅁䅁䅍䅁䅁䅁䅯䅁䅁䅁䅕䅁䅁䅁㥁䕳䭁䕁䄰䅁䭁䑁䅷䅁䉁䅁䅁允䅁䅁䄴䅆䅁䑁䅍䅏畁䑁䅅䅎㕁䑁䅑䅏穁䅁䅁䍄䉁䅁䅁䅂䅁䅁䅍䅁䅁䅁䅯䅁䅁䅁䅕䅁䅁䅁睂啹䭁䍁䅉䅁䉁䅁䅁允䅁䅁䅯䅄䅁䅁杷允䅁䅁䅕䅁䑁䅁䅁䅁䭁䅁䅁䅁䙁䅁䅁䅁䅁䝯䅨权䝂䅁䅁权䑂䅁䅁允䅁䅁䅅䅁䙁䭁穒塏六ご䅴䍄䉁䅁䅁兂䅁䅁䅍䅁䅁䅁䅯䅁䅁䅁䅕䅁䅁䅁畁び䭁䕁䅁䅁䭁䕁䅍䅁䉁䅁䅁允䅁䅁䅍爫䅣䅁杷允䅁䅁䅕䅁䑁䅁䅁䅁䭁䅁䅁䅁䙁䅁䅁䅁䅁䡫䅎权䝂䅁䅁权䙂䅁䅁允䅁䅁䅅䅁䙁䝁兕洲戲噸䅂䍄䉁䅁䅁䅂䅁䅁䅍䅁䅁䅁䅯䅁䅁䅁䅕䅁䅁䅁䅁歘䭁䍁䅉䅁䉁䅁䅁允䅁䅁䅯䅄䅁䅁杷允䅁䅁䅑䅁䑁䅁䅁䅁䭁䅁䅁䅁䙁䅁䅁䅁䅁䡑䅎权慂䅁䅁允䅁䅁䅅䅁䭁䝁䅁䅁䵁䅉䅅䅁䙁䅁䅁睁䅁䅁䅁权䅁䅁䅁兂䅁䅁䅁䕁坂䅑䅯睖䅁䅁䅯睑䅁䅁䅅䅁䉁䅁䅁睁䑁睊䅁䍄䉁䅁䅁兂䅁䅁䅍䅁䅁䅁䅯䅁䅁䅁䅕䅁䅁䅁㡂啶䭁䕁䅁䅁䭁䕁䅉䅁䉁䅁䅁允䅁䅁䅍⬵噅䅁杷允䅁䅁䅑䅁䑁䅁䅁䅁䭁䅁䅁䅁䙁䅁䅁䅁䅁䩶䅒权楁䅁䅁允䅁䅁䅅䅁䭁䅁䅷䅁䵁䅉䅅䅁䙁䅁䅁睁䅁䅁䅁权䅁䅁䅁兂䅁䅁䅁䱁䩃䅑䅯睖䅁䅁䅯睑䅁䅁䅅䅁䉁䅁䅁睁剄免䅁䍄䉁䅁䅁䅂䅁䅁䅍䅁䅁䅁䅯䅁䅁䅁䅕䅁䅁䅁杄正䭁䍁䅉䅁䉁䅁䅁允䅁䅁䅯䅄䅁䅁杷允䅁䅁䅑䅁䑁䅁䅁䅁䭁䅁䅁䅁䙁䅁䅁䅁䅁䩭䅊权楁䅁䅁允䅁䅁䅅䅁䭁䅁䅷䅁䵁䅉䅅䅁䙁䅁䅁睁䅁䅁䅁权䅁䅁䅁兂䅁䅁䅁䭁睂䅑䅯睖䅁䅁䅯兑䅁䅁䅅䅁䉁䅁䅁睁䭄先䅁䍄䉁䅁䅁兂䅁䅁䅍䅁䅁䅁䅯䅁䅁䅁䅕䅁䅁䅁捄䕬䭁䕁䅙䅁䭁䕁䅅䅁䉁䅁䅁允䅁䅁䅯睊䅁䅁杷允䅁䅁䅑䅁䑁䅁䅁䅁䭁䅁䅁䅁䙁䅁䅁䅁䅁煋䅰权楁䅁䅁允䅁䅁䅅䅁䭁䅁䅷䅁䵁䅉䅅䅁䕁䅁䅁睁䅁䅁䅁权䅁䅁䅁兂䅁䅁䅁佁畂䅑䅯杁䅁䅁䅅䅁䉁䅁䅁权啃䅁䅁䍄䉁䅁䅁兂䅁䅁䅍䅁䅁䅁䅯䅁䅁䅁䅕䅁䅁䅁䅃䕕䭁䕁䅙䅁䭁䕁䅍䅁䉁䅁䅁允䅁䅁䅕敌奎䩇㝉げ䵁䅉䅅䅁䙁䅁䅁睁䅁䅁䅁权䅁䅁䅁兂䅁䅁䅁䩁穂䅑䅯杒䅁䅁䅯䅒䅁䅁䅅䅁䉁䅁䅁兂剂扇唵楴呚䅑杷允䅁䅁䅑䅁䑁䅁䅁䅁䭁䅁䅁䅁䙁䅁䅁䅁䅁㝨䅰权䱃䅁䅁允䅁䅁䅅䅁䭁䅁䅷䅁䵁䅉䅅䅁䙁䅁䅁睁䅁䅁䅁权䅁䅁䅁兂䅁䅁䅁䕁療䅑䅯兓䅁䅁䅯児䅁䅁䅅䅁䉁䅁䅁杄十䅁䅁兏畁䑁䅍杍㉁䑁䅣兎㑁䅁䅁䍄䉁䅁䅁兂䅁䅁䅍䅁䅁䅁䅯䅁䅁䅁䅕䅁䅁䅁睂啹䭁䕁䅙䅁䭁䕁䅍䅁䉁䅁䅁允䅁䅁䅕䍙䵶䑪㕶歉䵁䅉䅅䅁䕁䅁䅁睁䅁䅁䅁权䅁䅁䅁兂䅁䅁䅁䝁橂䅑䅯杉䅁䅁䅅䅁䉁䅁䅁权䵁䅁䅁䍄䉁䅁䅁䅂䅁䅁䅍䅁䅁䅁䅯䅁䅁䅁䅕䅁䅁䅁捁䕰䭁䉁䉯䅁䉁䅁䅁允䅁䅁䅯先䅅䅁杷允䅁䅁䅕䅁䑁䅁䅁䅁䭁䅁䅁䅁䙁䅁䅁䅁䅁䠸䅨权塂䅁䅁权䉂䅁䅁允䅁䅁䅅䅁䑁䥁晰䅁䵁䅉䅅䅁䕁䅁䅁睁䅁䅁䅁权䅁䅁䅁兂䅁䅁䅁䭁卩䅑䅯睰䅁䅁䅅䅁䉁䅁䅁权畃䅁䅁䍄䉁䅁䅁䅂䅁䅁䅍䅁䅁䅁䅯䅁䅁䅁䅕䅁䅁䅁䭁䕳䭁䍁䅫䅁䉁䅁䅁允䅁䅁䅯䅋䅁䅁杷允䅁䅁䅕䅁䑁䅁䅁䅁䭁䅁䅁䅁䙁䅁䅁䅁䅁煋䅰权䝂䅁䅁权䙂䅁䅁允䅁䅁䅅䅁䙁䵁橰浙䝬吵䅚䍄䉁䅁䅁䅂䅁䅁䅍䅁䅁䅁䅯䅁䅁䅁䅕䅁䅁䅁权䕡䭁䍁䅉䅁䉁䅁䅁允䅁䅁䅯䅄䅁䅁杷允䅁䅁䅕䅁䑁䅁䅁䅁䭁䅁䅁䅁䙁䅁䅁䅁䅁牷䅆权䩂䅁䅁权㥁䅁䅁允䅁䅁䅅䅁佁䉁䅑䅁硁䑁䅉杌㉁䑁䅅䅍㉁䑁䅣䅎䅁䅁杷允䅁䅁䅑䅁䑁䅁䅁䅁䭁䅁䅁䅁䙁䅁䅁䅁䅁扨䅨权慂䅁䅁允䅁䅁䅅䅁䭁䝁䅅䅁䵁䅉䅅䅁䙁䅁䅁睁䅁䅁䅁权䅁䅁䅁兂䅁䅁䅁乁䥩䅑䅯䅑䅁䅁䅯兒䅁䅁䅅䅁䉁䅁䅁睁㝄兌䅁䍄䉁䅁䅁䅂䅁䅁䅍䅁䅁䅁䅯䅁䅁䅁䅕䅁䅁䅁䅂歖䭁䍁䅉䅁䉁䅁䅁允䅁䅁䅯兊䅁䅁杷允䅁䅁䅑䅁䑁䅁䅁䅁䭁䅁䅁䅁䙁䅁䅁䅁䅁㝧䅴权湃䅁䅁允䅁䅁䅅䅁䭁䩁䉍䅁䵁䅉䅅䅁䙁䅁䅁睁䅁䅁䅁权䅁䅁䅁兂䅁䅁䅁䅁䭂䅑䅯杒䅁䅁䅯睑䅁䅁䅅䅁䉁䅁䅁兂婃穎倷洸䡂䅑杷允䅁䅁䅑䅁䑁䅁䅁䅁䭁䅁䅁䅁䙁䅁䅁䅁䅁䙑䅚权䵃䅁䅁允䅁䅁䅅䅁䭁䥁䄴䅁䵁䅉䅅䅁䕁䅁䅁睁䅁䅁䅁权䅁䅁䅁兂䅁䅁䅁䑁眲䅑䅯杉䅁䅁䅅䅁䉁䅁䅁权䵁䅁䅁䍄䉁䅁䅁兂䅁䅁䅍䅁䅁䅁䅯䅁䅁䅁䅕䅁䅁䅁瑄䕵䭁䕁䅙䅁䭁䕁䅍䅁䉁䅁䅁允䅁䅁䅕半慶㡷䑗䕕䵁䅉䅅䅁䙁䅁䅁睁䅁䅁䅁权䅁䅁䅁兂䅁䅁䅁䩁穂䅑䅯䅑䅁䅁䅯村䅁䅁䅅䅁䉁䅁䅁睁坁歁䅫䍄䉁䅁䅁兂䅁䅁䅍䅁䅁䅁䅯䅁䅁䅁䅕䅁䅁䅁捄䕬䭁䙁䅣䅁䭁䕁䅑䅁䉁䅁䅁允䅁䅁䅯睊䅁䅁杷允䅁䅁䅕䅁䑁䅁䅁䅁䭁䅁䅁䅁䙁䅁䅁䅁䅁牌䅎权䝂䅁䅁权䉂䅁䅁允䅁䅁䅅䅁䙁䕁摉浔浐书⽁䍄䉁䅁䅁䅂䅁䅁䅍䅁䅁䅁䅯䅁䅁䅁䅕䅁䅁䅁潃歫䭁䍁䅉䅁䉁䅁䅁允䅁䅁䅯䅄䅁䅁杷允䅁䅁䅕䅁䑁䅁䅁䅁䭁䅁䅁䅁䙁䅁䅁䅁䅁䠴䅊权塂䅁䅁权䙂䅁䅁允䅁䅁䅅䅁䑁䕁搰䅁䵁䅉䅅䅁䙁䅁䅁睁䅁䅁䅁权䅁䅁䅁兂䅁䅁䅁䩁卹䅑䅯睖䅁䅁䅯䅒䅁䅁䅅䅁䉁䅁䅁睁癄克䅁䍄䉁䅁䅁兂䅁䅁䅍䅁䅁䅁䅯䅁䅁䅁䅕䅁䅁䅁㡃䕬䭁䕁䅙䅁䭁䕁䅉䅁䉁䅁䅁允䅁䅁䅕の㙮䩎摌歊䵁䅉䅅䅁䕁䅁䅁睁䅁䅁䅁权䅁䅁䅁兂䅁䅁䅁䩁穂䅑䅯杉䅁䅁䅅䅁䉁䅁䅁权䵁䅁䅁䍄䉁䅁䅁䅂䅁䅁䅍䅁䅁䅁䅯䅁䅁䅁䅕䅁䅁䅁奂䕪䭁䍁䅯䅁䉁䅁䅁允䅁䅁䅯䅄䅁䅁杷允䅁䅁䅕䅁䑁䅁䅁䅁䭁䅁䅁䅁䙁䅁䅁䅁䅁䩯䅊权䝂䅁䅁权䕂䅁䅁允䅁䅁䅅䅁䙁偁乡吲浤眳䅨䍄䉁䅁䅁䅂䅁䅁䅍䅁䅁䅁䅯䅁䅁䅁䅕䅁䅁䅁兂で䭁䍁䅉䅁䉁䅁䅁允䅁䅁䅯䅄䅁䅁杷允䅁䅁䅕䅁䑁䅁䅁䅁䭁䅁䅁䅁䙁䅁䅁䅁䅁䩄䅨权䡂䅁䅁权㝁䅁䅁允䅁䅁䅅䅁佁䉁䅑䅁硁䑁䅣杌硁䑁䅅睍㑁䑁䅧兎䅁䅁杷允䅁䅁䅕䅁䑁䅁䅁䅁䭁䅁䅁䅁䙁䅁䅁䅁䅁䕁䅰权䩂䅁䅁权㝁䅁䅁允䅁䅁䅅䅁佁䉁䅉䅁㕁䍁䄴睎ぁ䑁䅕睎穁䑁䅣䅁䵁䅉䅅䅁䙁䅁䅁睁䅁䅁䅁权䅁䅁䅁兂䅁䅁䅁䑁特䅑䅯睖䅁䅁䅯村䅁䅁䅅䅁䉁䅁䅁睁橄材䅁䍄䉁䅁䅁兂䅁䅁䅍䅁䅁䅁䅯䅁䅁䅁䅯䅄䅁䅁䅯睖䅁䅁䅯䅒䅁䅁䅅䅁䉁䅁䅁权湁䅁䅁䍄䉁䅁䅁䅂䅁䅁䅍䅁䅁䅁䅯䅁䅁䅁䅕䅁䅁䅁䅁歓䭁䍁䅉䅁䉁䅁䅁允䅁䅁䅯䅄䅁䅁杷允䅁䅁䅑䅁䑁䅁䅁䅁䭁䅁䅁䅁䙁䅁䅁䅁䅁䤲䅨权啁允䅁允䅁䅁䅅䅁䭁䉁䉙䅁䵁䅉䅅䅁䙁䅁䅁睁䅁䅁䅁权䅁䅁䅁兂䅁䅁䅁䝁权䅑䅯睖䅁䅁䅯村䅁䅁䅅䅁䉁䅁䅁权湁䅁䅁䍄䉁䅁䅁兂䅁䅁䅍䅁䅁䅁䅯䅁䅁䅁䅕䅁䅁䅁牂䕵䭁䕁䄰䅁䭁䑁䅳䅁䉁䅁䅁允䅁䅁䄴杆䅁䑁䅅䅎硁䍁䄴睍ㅁ䑁䅧李㕁䑁䅫䅁䵁䅉䅅䅁䙁䅁䅁睁䅁䅁䅁权䅁䅁䅁兂䅁䅁䅁䍁煱䅑䅯睖䅁䅁䅯兑䅁䅁䅅䅁䉁䅁䅁权湁䅁䅁䍄䉁䅁䅁兂䅁䅁䅍䅁䅁䅁䅯䅁䅁䅁䅕䅁䅁䅁䅁歓䭁䙁䅣䅁䭁䕁䅍䅁䉁䅁䅁允䅁䅁䅍䍍䅍䅁杷允䅁䅁䅕䅁䑁䅁䅁䅁䭁䅁䅁䅁䙁䅁䅁䅁䅁䡧䅤权䝂䅁䅁权䙂䅁䅁允䅁䅁䅅䅁䙁䉁䕄畧敮歩䅴䍄䉁䅁䅁兂䅁䅁䅍䅁䅁䅁䅯䅁䅁䅁䅕䅁䅁䅁权䕣䭁䕁䄰䅁䭁䑁䄰䅁䉁䅁䅁允䅁䅁䄴杅䅁䑁䅑䅍畁䑁䅍䅏祁䑁䅁兎䅁䅁杷允䅁䅁䅑䅁䑁䅁䅁䅁䭁䅁䅁䅁䙁䅁䅁䅁䅁㝧䅴权流䅁䅁允䅁䅁䅅䅁䭁䍁䅣䅁䵁䅉䅅䅁䙁䅁䅁睁䅁䅁䅁权䅁䅁䅁兂䅁䅁䅁䑁眲䅑䅯䅑䅁䅁䅯䅒䅁䅁䅅䅁䉁䅁䅁睁佃䅑䅙䍄䉁䅁䅁兂䅁䅁䅍䅁䅁䅁䅯䅁䅁䅁䅕䅁䅁䅁䡁䕶䭁䕁䄰䅁䭁䑁䅳䅁䉁䅁䅁允䅁䅁䄴䅇䅁䑁䅕兎祁䑁䅕杌穁䑁䅁杍㕁䑁䅁兏䅁䅁杷允䅁䅁䅑䅁䑁䅁䅁䅁䭁䅁䅁䅁䙁䅁䅁䅁䅁䙧䅂权楁䅁䅁允䅁䅁䅅䅁䭁䅁䅷䅁䵁䅉䅅䅁䕁䅁䅁睁䅁䅁䅁权䅁䅁䅁兂䅁䅁䅁䉷兘䅑䅯杊䅁䅁䅅䅁䉁䅁䅁权湁䅁䅁䍄䉁䅁䅁兂䅁䅁䅍䅁䅁䅁䅯䅁䅁䅁䅕䅁䅁䅁䭁䕳䭁䕁䅫䅁䭁䑁䅷䅁䉁䅁䅁允䅁䅁䄴䅆䅁䑁䅉䅍畁䑁䅣免睁䑁䅣李祁䅁䅁䍄䉁䅁䅁兂䅁䅁䅍䅁䅁䅁䅯䅁䅁䅁䅕䅁䅁䅁㡃䕬䭁䕁䅁䅁䭁䕁䅑䅁䉁䅁䅁允䅁䅁䅍ざ䅳䅁杷允䅁䅁䅑䅁䑁䅁䅁䅁䭁䅁䅁䅁䙁䅁䅁䅁䅁䙁䅴权楁䅁䅁允䅁䅁䅅䅁䭁䅁䅷䅁䵁䅉䅅䅁䙁䅁䅁睁䅁䅁䅁权䅁䅁䅁兂䅁䅁䅁䅁䭂䅑䅯睔䅁䅁䅯睏䅁䅁䅅䅁䉁䅁䅁权兂䅁䅁䍄䉁䅁䅁兂䅁䅁䅍䅁䅁䅁䅯䅁䅁䅁䅕䅁䅁䅁煁歱䭁䕁䅁䅁䭁䕁䅍䅁䉁䅁䅁允䅁䅁䅍⭵䄸䅁杷允䅁䅁䅑䅁䑁䅁䅁䅁䭁䅁䅁䅁䙁䅁䅁䅁䅁䱦䄱权楁䅁䅁允䅁䅁䅅䅁䭁䅁䅷䅁䵁䅉䅅䅁䕁䅁䅁睁䅁䅁䅁权䅁䅁䅁兂䅁䅁䅁䅁硂䅑䅯杩䅁䅁䅅䅁䉁䅁䅁杄䥁䅁䅁睎㍁䑁䅕䅁䵁䅉䅅䅁䕁䅁䅁睁䅁䅁䅁权䅁䅁䅁兂䅁䅁䅁䕁穂䅑䅯杉䅁䅁䅅䅁䉁䅁䅁权䵁䅁䅁䍄䉁䅁䅁兂䅁䅁䅍䅁䅁䅁䅯䅁䅁䅁䅕䅁䅁䅁䅃䕕䭁䕁䅙䅁䭁䕁䅕䅁䉁䅁䅁允䅁䅁䅕煁欹佧㍳䕕䵁䅉䅅䅁䙁䅁䅁睁䅁䅁䅁权䅁䅁䅁权湄睂䅱权塂䅁䅁权䍂䅁䅁允䅁䅁䅅䅁䭁䍁䅣䅁䵁䅉䅅䅁䕁䅁䅁睁䅁䅁䅁权䅁䅁䅁兂䅁䅁䅁䕁療䅑䅯杉䅁䅁䅅䅁䉁䅁䅁权䵁䅁䅁䍄䉁䅁䅁䅂䅁䅁䅍䅁䅁䅁䅯䅁䅁䅁䅕䅁䅁䅁歁啴䭁䍁䅉䅁䉁䅁䅁允䅁䅁䅯䅄䅁䅁杷允䅁䅁䅕䅁䑁䅁䅁䅁䭁䅁䅁䅁䙁䅁䅁䅁䅁䙑䅚权䅂䅁䅁权䉂䅁䅁允䅁䅁䅅䅁䑁䕁㕷兑䵁䅉䅅䅁䙁䅁䅁睁䅁䅁䅁权䅁䅁䅁兂䅁䅁䅁乁䡃䅑䅯睖䅁䅁䅯䅒䅁䅁䅅䅁䉁䅁䅁睁癃睋䅁䍄䉁䅁䅁兂䅁䅁䅍䅁䅁䅁䅯䅁䅁䅁䅕䅁䅁䅁㡂ね䭁䙁䅣䅁䭁䕁䅉䅁䉁䅁䅁允䅁䅁䅯睊䅁䅁杷允䅁䅁䅑䅁䑁䅁䅁䅁䭁䅁䅁䅁䙁䅁䅁䅁䅁㝩䅊权獁䅁䅁允䅁䅁䅅䅁䭁䍁䄰䅁䵁䅉䅅䅁䙁䅁䅁睁䅁䅁䅁权䅁䅁䅁兂䅁䅁䅁乁啹䅑䅯睖䅁䅁䅯村䅁䅁䅅䅁䉁䅁䅁权湁䅁䅁䍄䉁䅁䅁䅂䅁䅁䅍䅁䅁䅁䅯䅁䅁䅁䅕䅁䅁䅁䅂に䭁䥁䅯䅁䉁䅁䅁允䅁䅁䅯睊䅁䅁杷允䅁䅁䅕䅁䑁䅁䅁䅁䭁䅁䅁䅁䙁䅁䅁䅁䅁䨳䅒权塂䅁䅁权䑂䅁䅁允䅁䅁䅅䅁䭁䍁䅣䅁䵁䅉䅅䅁䕁䅁䅁睁䅁䅁䅁权䅁䅁䅁兂䅁䅁䅁䭁摃䅑䅯杌䅁䅁䅅䅁䉁䅁䅁权䵁䅁䅁䍄䉁䅁䅁䅂䅁䅁䅍䅁䅁䅁䅯䅁䅁䅁䅕䅁䅁䅁歁啴䭁䥁䅳䅁䉁䅁䅁允䅁䅁䅯䅄䅁䅁杷允䅁䅁䅕䅁䑁䅁䅁䅁䭁䅁䅁䅁䙁䅁䅁䅁䅁䨳䅒权塂䅁䅁权䙂䅁䅁允䅁䅁䅅䅁䭁䍁䅣䅁䵁䅉䅅䅁䙁䅁䅁睁䅁䅁䅁权䅁䅁䅁权䵁䅁䅁权䅂䅁䅁权䉂䅁䅁允䅁䅁䅅䅁䭁䍁䅣䅁䵁䅉䅅䅁䙁䅁䅁睁䅁䅁䅁权䅁䅁䅁兂䅁䅁䅁乁啹䅑䅯䅑䅁䅁䅯睑䅁䅁䅅䅁䉁䅁䅁睁牃光䅉䍄䉁䅁䅁䅂䅁䅁䅍䅁䅁䅁䅯䅁䅁䅁䅕䅁䅁䅁杄正䭁䅁䅉䅁䉁䅁䅁允䅁䅁䅯睮䅁䅁杷允䅁䅁䅑䅁䑁䅁䅁䅁䭁䅁䅁䅁䙁䅁䅁䅁䅁牃䅂权湃䅁䅁允䅁䅁䅅䅁䭁䵁䅑䅁䵁䅉䅅䅁䙁䅁䅁睁䅁䅁䅁权䅁䅁䅁兂䅁䅁䅁乁啹䅑䅯䅑䅁䅁䅯兒䅁䅁䅅䅁䉁䅁䅁睁癃朰䅅䍄䉁䅁䅁兂䅁䅁䅍䅁䅁䅁䅯䅁䅁䅁䅕䅁䅁䅁奃歫䭁䕁䅙䅁䭁䕁䅅䅁䉁䅁䅁允䅁䅁䅯睊䅁䅁杷允䅁䅁䅕䅁䑁䅁䅁䅁䭁䅁䅁䅁䙁䅁䅁䅁䅁䱊䅖权䅂䅁䅁权䉂䅁䅁允䅁䅁䅅䅁䑁䝁捄兓䵁䅉䅅䅁䕁䅁䅁睁䅁䅁䅁权䅁䅁䅁兂䅁䅁䅁䕁潱䅑䅯杗䅁䅁䅅䅁䉁䅁䅁权桂䅁䅁䍄䉁䅁䅁兂䅁䅁䅍䅁䅁䅁䅯䅁䅁䅁䅕䅁䅁䅁瑄䕵䭁䙁䅣䅁䭁䕁䅕䅁䉁䅁䅁允䅁䅁䅯睊䅁䅁杷允䅁䅁䅕䅁䑁䅁䅁䅁䭁䅁䅁䅁䙁䅁䅁䅁䅁䥕䅎权塂䅁䅁权䙂䅁䅁允䅁䅁䅅䅁䑁䕁瀸䅁䵁䅉䅅䅁䙁䅁䅁睁䅁䅁䅁权䅁䅁䅁兂䅁䅁䅁乁啹䅑䅯杒䅁䅁䅯睑䅁䅁䅅䅁䉁䅁䅁兂畂牨婣申吵䅑杷允䅁䅁䅕䅁䑁䅁䅁䅁䭁䅁䅁䅁䙁䅁䅁䅁䅁䱖䅰权塂䅁䅁权䙂䅁䅁允䅁䅁䅅䅁䑁佁砰䅁䵁䅉䅅䅁䙁䅁䅁睁䅁䅁䅁权䅁䅁䅁兂䅁䅁䅁䩁卓䅑䅯䅑䅁䅁䅯兒䅁䅁䅅䅁䉁䅁䅁睁扁睪䅁䍄䉁䅁䅁兂䅁䅁䅍䅁䅁䅁䅯䅁䅁䅁䅕䅁䅁䅁瑄䕵䭁䕁䅫䅁䭁䑁䄸䅁䉁䅁䅁允䅁䅁䄴杆䅁䑁䅅䅏祁䍁䄴李㍁䑁䅍䅎睁䑁䅫䅁䵁䅉䅅䅁䙁䅁䅁睁䅁䅁䅁权䅁䅁䅁兂䅁䅁䅁乁啹䅑䅯杒䅁䅁䅯䅒䅁䅁䅅䅁䉁䅁䅁兂乃呸坕眱兂䅑杷允䅁䅁䅕䅁䑁䅁䅁䅁䭁䅁䅁䅁䙁䅁䅁䅁䅁䩰䅊权塂䅁䅁权䍂䅁䅁允䅁䅁䅅䅁䑁偁火䅁䵁䅉䅅䅁䙁䅁䅁睁䅁䅁䅁权䅁䅁䅁兂䅁䅁䅁䅁あ䅑䅯睖䅁䅁䅯兒䅁䅁䅅䅁䉁䅁䅁睁獁兊䅁䍄䉁䅁䅁兂䅁䅁䅍䅁䅁䅁䅯䅁䅁䅁䅕䅁䅁䅁ぁ歲䭁䕁䄰䅁䭁䑁䅷䅁䉁䅁䅁允䅁䅁䄴杆䅁䑁䅧兎ぁ䍁䄴睍穁䑁䅣䅍㍁䑁䅕䅁䵁䅉䅅䅁䙁䅁䅁睁䅁䅁䅁权䅁䅁䅁权䵁䅁䅁权塂䅁䅁权䉂䅁䅁允䅁䅁䅅䅁䭁䍁䅣䅁䵁䅉䅅䅁䕁䅁䅁睁䅁䅁䅁权䅁䅁䅁兂䅁䅁䅁䉁歹䅑䅯䅪䅁䅁䅅䅁䉁䅁䅁权晄䅁䅁䍄䉁䅁䅁兂䅁䅁䅍䅁䅁䅁䅯䅁䅁䅁䅕䅁䅁䅁杄止䭁䕁䄰䅁䭁䑁䅳䅁䉁䅁䅁允䅁䅁䄴䅆䅁䑁䅉杍畁䑁䅣免㑁䑁䅅杍祁䅁䅁䍄䉁䅁䅁兂䅁䅁䅍䅁䅁䅁䅯䅁䅁䅁䅕䅁䅁䅁杄正䭁䕁䅙䅁䭁䕁䅉䅁䉁䅁䅁允䅁䅁䅕䕲瑺敡癐䕕䵁䅉䅅䅁䙁䅁䅁睁䅁䅁䅁权䅁䅁䅁权䵁䅁䅁权塂䅁䅁权䍂䅁䅁允䅁䅁䅅䅁䭁䍁䅣䅁䵁䅉䅅䅁䙁䅁䅁睁䅁䅁䅁权䅁䅁䅁兂䅁䅁䅁䅁扂䅑䅯䅑䅁䅁䅯村䅁䅁䅅䅁䉁䅁䅁睁䉂卆䅍䍄䉁䅁䅁兂䅁䅁䅍䅁䅁䅁䅯䅁䅁䅁䅕䅁䅁䅁杂䕯䭁䙁䅣䅁䭁䕁䅅䅁䉁䅁䅁允䅁䅁䅯睊䅁䅁杷允䅁䅁䅕䅁䑁䅁䅁䅁䭁䅁䅁䅁䭁䅁䅷䅁䭁䙁䅣䅁䭁䕁䅍䅁䉁䅁䅁允䅁䅁䅯睊䅁䅁杷允䅁䅁䅕䅁䑁䅁䅁䅁䭁䅁䅁䅁䙁䅁䅁䅁䅁䭙䅂权塂䅁䅁权䑂䅁䅁允䅁䅁䅅䅁䭁䍁䅣䅁䵁䅉䅅䅁䙁䅁䅁睁䅁䅁䅁权䅁䅁䅁兂䅁䅁䅁䱁穇䅑䅯䅑䅁䅁䅯睑䅁䅁䅅䅁䉁䅁䅁睁㥁䅁䅁䍄䉁䅁䅁兂䅁䅁䅍䅁䅁䅁䅯䅁䅁䅁䅕䅁䅁䅁权䕣䭁䕁䅙䅁䭁䕁䅉䅁䉁䅁䅁允䅁䅁䅕ㅣ獚䭰卖歔䵁䅉䅅䅁䙁䅁䅁睁䅁䅁䅁权䅁䅁䅁兂䅁䅁䅁䱁䩃䅑䅯睖䅁䅁䅯兒䅁䅁䅅䅁䉁䅁䅁睁佄䅌䅁䍄䉁䅁䅁兂䅁䅁䅍䅁䅁䅁䅯䅁䅁䅁䅕䅁䅁䅁潃歫䭁䕁䅁䅁䭁䕁䅍䅁䉁䅁䅁允䅁䅁䅍祕䅯䅁杷允䅁䅁䅕䅁䑁䅁䅁䅁䭁䅁䅁䅁䙁䅁䅁䅁䅁䭙䅂权塂䅁䅁权䙂䅁䅁允䅁䅁䅅䅁䭁䍁䅣䅁䵁䅉䅅䅁䙁䅁䅁睁䅁䅁䅁权䅁䅁䅁兂䅁䅁䅁䩁㝵䅑䅯䅑䅁䅁䅯兒䅁䅁䅅䅁䉁䅁䅁睁佃獷䄴䍄䉁䅁䅁䅂䅁䅁䅍䅁䅁䅁䅯䅁䅁䅁䅕䅁䅁䅁䅄歩䭁䝁䄴䅁䉁䅁䅁允䅁䅁䅯朱䅁䅁杷允䅁䅁䅕䅁䑁䅁䅁䅁䭁䅁䅁䅁䙁䅁䅁䅁䅁䭈䅰权㙁䅁䅁权㥁䅁䅁允䅁䅁䅅䅁佁䅁䅷䅁穁䑁䅙䅎祁䑁䅧䅁䵁䅉䅅䅁䕁䅁䅁睁䅁䅁䅁权䅁䅁䅁兂䅁䅁䅁䅁㐫䅑䅯杢䅁䅁䅅䅁䉁䅁䅁权扂允䅁䍄䉁䅁䅁兂䅁䅁䅍䅁䅁䅁䅯䅁䅁䅁䅕䅁䅁䅁权歫䭁䙁䅣䅁䭁䕁䅍䅁䉁䅁䅁允䅁䅁䅍楌䅷䅁杷允䅁䅁䅕䅁䑁䅁䅁䅁䭁䅁䅁䅁䙁䅁䅁䅁䅁䭋䅊权乂䅁䅁权㥁䅁䅁允䅁䅁䅅䅁佁䉁䅙䅁㑁䑁䅉免畁䑁䅣䅎穁䑁䅙睎穁䅁䅁䍄䉁䅁䅁兂䅁䅁䅍䅁䅁䅁䅯䅁䅁䅁䅕䅁䅁䅁瑁び䭁䕁䅣䅁䭁䑁䄴䅁䉁䅁䅁允䅁䅁䄴杅䅁䑁䅍杌㑁䑁䅣䅏穁䑁䅫免䅁䅁杷允䅁䅁䅑䅁䑁䅁䅁䅁䭁䅁䅁䅁䙁䅁䅁䅁䅁䩬䅊权灁䅁䅁允䅁䅁䅅䅁䭁䍁䅧䅁䵁䅉䅅䅁䙁䅁䅁睁䅁䅁䅁权䅁䅁䅁兂䅁䅁䅁䝁权䅑䅯䅑䅁䅁䅯兑䅁䅁䅅䅁䉁䅁䅁睁剂杧䅧䍄䉁䅁䅁兂䅁䅁䅍䅁䅁䅁䅯䅁䅁䅁䅕䅁䅁䅁䅂歖䭁䕁䅁䅁䭁䕁䅉䅁䉁䅁䅁允䅁䅁䅍猷䠱䅁杷允䅁䅁䅕䅁䑁䅁䅁䅁䭁䅁䅁䅁䙁䅁䅁䅁䅁䱅䅚权㙁䅁䅁权㡁䅁䅁允䅁䅁䅅䅁佁䅁䅷䅁硁䑁䅧睎睁䑁䅁䅁䵁䅉䅅䅁䙁䅁䅁睁䅁䅁䅁权䅁䅁䅁兂䅁䅁䅁䝁权䅑䅯䅑䅁䅁䅯村䅁䅁䅅䅁䉁䅁䅁睁橄睋䅣䍄䉁䅁䅁兂䅁䅁䅍䅁䅁䅁䅯䅁䅁䅁䅕䅁䅁䅁兄と䭁䕁䅁䅁䭁䕁䅕䅁䉁䅁䅁允䅁䅁䅍⽦䅳䅁杷允䅁䅁䅕䅁䑁䅁䅁䅁䭁䅁䅁䅁䙁䅁䅁䅁䅁扐䅂权䝂䅁䅁权䙂䅁䅁允䅁䅁䅅䅁䙁䍁獭婑搹歓䅤䍄䉁䅁䅁兂䅁䅁䅍䅁䅁䅁䅯䅁䅁䅁䅕䅁䅁䅁杂䕯䭁䕁䅁䅁䭁䕁䅍䅁䉁䅁䅁允䅁䅁䅍塒䡯䅁杷允䅁䅁䅕䅁䑁䅁䅁䅁䭁䅁䅁䅁䙁䅁䅁䅁䅁䭙䅂权䅂䅁䅁权䕂䅁䅁允䅁䅁䅅䅁䑁䡁癅睂䵁䅉䅅䅁䙁䅁䅁睁䅁䅁䅁权䅁䅁䅁兂䅁䅁䅁䝁权䅑䅯杒䅁䅁䅯村䅁䅁䅅䅁䉁䅁䅁兂㥃氳癄䝆䥎䅑杷允䅁䅁䅑䅁䑁䅁䅁䅁䭁䅁䅁䅁䙁䅁䅁䅁䅄摆䅂权獁䅁䅁允䅁䅁䅅䅁䭁䅁䅷䅁䵁䅉䅅䅁䙁䅁䅁睁䅁䅁䅁权䅁䅁䅁兂䅁䅁䅁䝁权䅑䅯杒䅁䅁䅯睑䅁䅁䅅䅁䉁䅁䅁兂㥂䅋⽶䝯䨱䅑杷允䅁䅁䅑䅁䑁䅁䅁䅁䭁䅁䅁䅁䙁䅁䅁䅁䅃㡥䅆权睁䅁䅁允䅁䅁䅅䅁䭁䍁䅧䅁䵁䅉䅅䅁䙁䅁䅁睁䅁䅁䅁权䅁䅁䅁兂䅁䅁䅁䝁权䅑䅯杒䅁䅁䅯䅒䅁䅁䅅䅁䉁䅁䅁兂扄㝬㉎㉋䤹䅑杷允䅁䅁䅕䅁䑁䅁䅁䅁䭁䅁䅁䅁䙁䅁䅁䅁䅁䙑䅚权䩂䅁䅁权⽁䅁䅁允䅁䅁䅅䅁佁䉁䅉䅁㕁䍁䄴免㉁䑁䅣䅍ㅁ䑁䅕䅁䵁䅉䅅䅁䕁䅁䅁睁䅁䅁䅁权䅁䅁䅁兂䅁䅁䅁䅁硂䅑䅯睰䅁䅁䅅䅁䉁䅁䅁权䱄䅁䅁䍄䉁䅁䅁兂䅁䅁䅍䅁䅁䅁䅯䅁䅁䅁䅕䅁䅁䅁䅁歓䭁䕁䄰䅁䭁䑁䅷䅁䉁䅁䅁允䅁䅁䄴䅆䅁䑁䅉兎畁䑁䅍䅍ㅁ䑁䅉䅎㍁䅁䅁䍄䉁䅁䅁兂䅁䅁䅍䅁䅁䅁䅯䅁䅁䅁䅕䅁䅁䅁䅄歩䭁䍁䉯䅁䭁䕁䅅䅁䉁䅁䅁允䅁䅁䅯睊䅁䅁杷允䅁䅁䅕䅁䑁䅁䅁䅁䭁䅁䅁䅁䙁䅁䅁䅁䅁䙑䅚权䩂䅁䅁权⭁䅁䅁允䅁䅁䅅䅁佁䉁䅉䅁㕁䍁䄴睍睁䑁䅙䅎㍁䑁䅣䅁䵁䅉䅅䅁䙁䅁䅁睁䅁䅁䅁权䅁䅁䅁兂䅁䅁䅁乁摃䅑䅯杏䅁䅁䅯睏䅁䅁䅅䅁䉁䅁䅁杄十䅁䅁免ㅁ䑁䅁兎㑁䑁䅧兎ぁ䅁䅁䍄䉁䅁䅁兂䅁䅁䅍䅁䅁䅁䅯䅁䅁䅁䅕䅁䅁䅁䅂歖䭁䕁䅫䅁䭁䑁䄰䅁䉁䅁䅁允䅁䅁䄴䅆䅁䑁䅅䅍畁䑁䅉免㉁䑁䅕兎ㅁ䅁䅁䍄䉁䅁䅁䅂䅁䅁䅍䅁䅁䅁䅯䅁䅁䅁䅕䅁䅁䅁䅁歓䭁䍁䄴䅁䉁䅁䅁允䅁䅁䅯䅄䅁䅁杷允䅁䅁䅕䅁䑁䅁䅁䅁䭁䅁䅁䅁䙁䅁䅁䅁䅁䙑䅚权䩂䅁䅁权㝁䅁䅁允䅁䅁䅅䅁佁䉁䅉䅁㕁䍁䄴䅏㍁䑁䅍兎ぁ䑁䅑䅁䵁䅉䅅䅁䙁䅁䅁睁䅁䅁䅁权䅁䅁䅁兂䅁䅁䅁䝁权䅑䅯杒䅁䅁䅯兒䅁䅁䅅䅁䉁䅁䅁兂䭁慈晗獒䱊䅑杷允䅁䅁䅕䅁䑁䅁䅁䅁䭁䅁䅁䅁䙁䅁䅁䅁䅁䥳䅬权䝂䅁䅁权䍂䅁䅁允䅁䅁䅅䅁䙁䥁塴汋瀶䉥䅬䍄䉁䅁䅁兂䅁䅁䅍䅁䅁䅁䅯䅁䅁䅁䅕䅁䅁䅁睃啩䭁䕁䅫䅁䭁䑁䄴䅁䉁䅁䅁允䅁䅁䄴杅䅁䑁䅑杌ぁ䑁䅅䅍睁䑁䅍睍䅁䅁杷允䅁䅁䅕䅁䑁䅁䅁䅁䭁䅁䅁䅁䙁䅁䅁䅁䅁户䅨权塂䅁䅁权䉂䅁䅁允䅁䅁䅅䅁䭁䍁䅣䅁䵁䅉䅅䅁䙁䅁䅁睁䅁䅁䅁权䅁䅁䅁兂䅁䅁䅁佁㐲䅑䅯睖䅁䅁䅯村䅁䅁䅅䅁䉁䅁䅁权湁䅁䅁䍄䉁䅁䅁䅂䅁䅁䅍䅁䅁䅁䅯䅁䅁䅁䅕䅁䅁䅁慃歳䭁䥁䅧䅁䉁䅁䅁允䅁䅁䅯睊䅁䅁杷允䅁䅁䅕䅁䑁䅁䅁䅁䭁䅁䅁䅁䙁䅁䅁䅁䅁户䅨权塂䅁䅁权䕂䅁䅁允䅁䅁䅅䅁䭁䍁䅣䅁䵁䅉䅅䅁䙁䅁䅁睁䅁䅁䅁权䅁䅁䅁兂䅁䅁䅁佁㐲䅑䅯䅑䅁䅁䅯兑䅁䅁䅅䅁䉁䅁䅁睁祁睳䅍䍄䉁䅁䅁䅂䅁䅁䅍䅁䅁䅁䅯䅁䅁䅁䅕䅁䅁䅁煁歱䭁䥁䅯䅁䉁䅁䅁允䅁䅁䅯睊䅁䅁杷允䅁䅁䅕䅁䑁䅁䅁䅁䭁䅁䅁䅁䙁䅁䅁䅁䅁䱊䅖权偂䅁䅁权㝁䅁䅁允䅁䅁䅅䅁䭁䙁䅁䅁䵁䅉䅅䅁䙁䅁䅁睁䅁䅁䅁权䅁䅁䅁兂䅁䅁䅁佁畂䅑䅯䅑䅁䅁䅯兑䅁䅁䅅䅁䉁䅁䅁睁㍂楨䅳䍄䉁䅁䅁䅂䅁䅁䅍䅁䅁䅁䅯䅁䅁䅁䅕䅁䅁䵁噁䔰䭁䉁䉧䅁䉁䅁䅁允䅁䅁䄴䅃䅁䑁䅑兎睁䅁䅁䍄䉁䅁䅁兂䅁䅁䅍䅁䅁䅁䅯䅁䅁䅁䅕䅁䅁䅁瑄䕵䭁䕁䅁䅁䭁䕁䅑䅁䉁䅁䅁允䅁䅁䅍䉥䙉䅁杷允䅁䅁䅕䅁䑁䅁䅁䅁䭁䅁䅁䅁䙁䅁䅁䅁䅁户䅨权䅂䅁䅁权䙂䅁䅁允䅁䅁䅅䅁䑁䩁ぢ䅂䵁䅉䅅䅁䙁䅁䅁睁䅁䅁䅁权䅁䅁䅁兂䅁䅁䅁佁㐲䅑䅯杒䅁䅁䅯兑䅁䅁䅅䅁䉁䅁䅁兂䱄伫䩗剢䩨䅑杷允䅁䅁䅑䅁䑁䅁䅁䅁䭁䅁䅁䅁䙁䅁䅁䅁䅁䠴䅊权灁䅁䅁允䅁䅁䅅䅁䭁䍁䅧䅁䵁䅉䅅䅁䙁䅁䅁睁䅁䅁䅁权䅁䅁䅁兂䅁䅁䅁佁㐲䅑䅯杒䅁䅁䅯䅒䅁䅁䅅䅁䉁䅁䅁兂瑂噤桤䑪刹䅑杷允䅁䅁䅕䅁䑁䅁䅁䅁䭁䅁䅁䅁䙁䅁䅁䅁䅁煋䅰权䅂䅁䅁权䕂䅁䅁允䅁䅁䅅䅁䑁䡁潶允䵁䅉䅅䅁䙁䅁䅁睁䅁䅁䅁权䅁䅁䅁兂䅁䅁䅁佁祂䅑䅯杒䅁䅁䅯睑䅁䅁䅅䅁䉁䅁䅁兂⭄砳䑁卑剬䅑杷允䅁䅁䅑䅁䑁䅁䅁䅁䭁䅁䅁䅁䙁䅁䅁䅁䅁䝑䄹权䍁䅁䅁允䅁䅁䅅䅁䭁䭁䅁䅁䵁䅉䅅䅁䙁䅁䅁睁䅁䅁䅁权䅁䅁䅁兂䅁䅁䅁䱁啹䅑䅯睖䅁䅁䅯䅒䅁䅁䅅䅁䉁䅁䅁睁浃䅊䅁䍄䉁䅁䅁兂䅁䅁䅍䅁䅁䅁䅯䅁䅁䅁䅕䅁䅁䅁睂啹䭁䕁䅙䅁䭁䕁䅑䅁䉁䅁䅁允䅁䅁䅕㌲余䐱睅歊䵁䅉䅅䅁䕁䅁䅁睁䅁䅁䅁权䅁䅁䅁兂䅁䅁䅁䅁睱䅑䅯兇䅅䅁䅅䅁䉁䅁䅁杁䱄睂杷允䅁䅁䅕䅁䑁䅁䅁䅁䭁䅁䅁䅁䙁䅁䅁䅁䅁䩶䅒权塂䅁䅁权䙂䅁䅁允䅁䅁䅅䅁䑁偁楫䅁䵁䅉䅅䅁䙁䅁䅁睁䅁䅁䅁权䅁䅁䅁兂䅁䅁䅁䝁橂䅑䅯䅑䅁䅁䅯䅒䅁䅁䅅䅁䉁䅁䅁睁呁穹䅷䍄䉁䅁䅁兂䅁䅁䅍䅁䅁䅁䅯䅁䅁䅁䅕䅁䅁䅁奄䕩䭁䙁䅣䅁䭁䕁䅕䅁䉁䅁䅁允䅁䅁䅍䍒䄸䅁杷允䅁䅁䅕䅁䑁䅁䅁䅁䭁䅁䅁䅁䙁䅁䅁䅁䅁䱶䅒权㙁䅁䅁权㡁䅁䅁允䅁䅁䅅䅁佁䅁䅯䅁穁䑁䅕杍祁䅁䅁䍄䉁䅁䅁兂䅁䅁䅍䅁䅁䅁䅯䅁䅁䅁䅕䅁䅁䅁杂す䭁䙁䅣䅁䭁䕁䅕䅁䉁䅁䅁允䅁䅁䅍硶䅳䅁杷允䅁䅁䅑䅁䑁䅁䅁䅁䭁䅁䅁䅁䙁䅁䅁䅁䅄摓䅎权慁允䅁允䅁䅁䅅䅁䭁䉁䈰䅁䵁䅉䅅䅁䙁䅁䅁睁䅁䅁䅁权䅁䅁䅁兂䅁䅁䅁䩁卩䅑䅯睖䅁䅁䅯睑䅁䅁䅅䅁䉁䅁䅁睁穂䅌䅁䍄䉁䅁䅁兂䅁䅁䅍䅁䅁䅁䅯䅁䅁䅁䅕䅁䅁䅁獃䕲䭁䕁䅙䅁䭁䕁䅑䅁䉁䅁䅁允䅁䅁䅕瀳潓佭乁䕓䵁䅉䅅䅁䙁䅁䅁睁䅁䅁䅁权䅁䅁䅁兂䅁䅁䅁䱁啹䅑䅯䅑䅁䅁䅯兒䅁䅁䅅䅁䉁䅁䅁睁䅂䅎䅉䍄䉁䅁䅁䅂䅁䅁䅍䅁䅁䅁䅯䅁䅁䅁䅕䅁䅁䅁捃歫䭁䉁䉁䅁䉁䅁䅁允䅁䅁䅯杅䅅䅁杷允䅁䅁䅕䅁䑁䅁䅁䅁䭁䅁䅁䅁䙁䅁䅁䅁䅁䙑䅚权塂䅁䅁权䕂䅁䅁允䅁䅁䅅䅁䑁䡁焴䅁䵁䅉䅅䅁䙁䅁䅁睁䅁䅁䅁权䅁䅁䅁兂䅁䅁䅁䱁啹䅑䅯杒䅁䅁䅯兑䅁䅁䅅䅁䉁䅁䅁权湁䅁䅁䍄䉁䅁䅁兂䅁䅁䅍䅁䅁䅁䅯䅁䅁䅁䅕䅁䅁䅁㡃䕬䭁䕁䅙䅁䭁䕁䅍䅁䉁䅁䅁允䅁䅁䅕䙄䥊㑴㡚歆䵁䅉䅅䅁䙁䅁䅁睁䅁䅁䅁权䅁䅁䅁兂䅁䅁䅁䱁啹䅑䅯杒䅁䅁䅯䅒䅁䅁䅅䅁䉁䅁䅁兂捄䍕䅸睇捷䅑杷允䅁䅁䅕䅁䑁䅁䅁䅁䭁䅁䅁䅁䙁䅁䅁䅁䅁䩭䅊权塂䅁䅁权䉂䅁䅁允䅁䅁䅅䅁䭁䍁䅣䅁䵁䅉䅅䅁䙁䅁䅁睁䅁䅁䅁权䅁䅁䅁兂䅁䅁䅁䡁㥹䅑䅯䅑䅁䅁䅯睑䅁䅁䅅䅁䉁䅁䅁睁偃桇䅯䍄䉁䅁䅁䅂䅁䅁䅍䅁䅁䅁䅯䅁䅁䅁䅕䅁䅁䅁权䕣䭁䙁䅯䅁䉁䅁䅁允䅁䅁䅯睗䅁䅁杷允䅁䅁䅕䅁䑁䅁䅁䅁䭁䅁䅁䅁䙁䅁䅁䅁䅁䩭䅊权塂䅁䅁权䍂䅁䅁允䅁䅁䅅䅁䑁䑁牍䅁䵁䅉䅅䅁䕁䅁䅁睁䅁䅁䅁权䅁䅁䅁兂䅁䅁䅁䅁敂䅑䅯杌䅁䅁䅅䅁䉁䅁䅁权䵁䅁䅁䍄䉁䅁䅁䅂䅁䅁䅍䅁䅁䅁䅯䅁䅁䅁䅕䅁䅁䅁䅃つ䭁䍁䅙䅁䉁䅁䅁允䅁䅁䅯睊䅁䅁杷允䅁䅁䅕䅁䑁䅁䅁䅁䭁䅁䅁䅁䙁䅁䅁䅁䅁䩵䅤权乂䅁䅁权㡁䅁䅁允䅁䅁䅅䅁佁䉁䅑䅁ㅁ䑁䅫杌祁䑁䅑李㉁䑁䅉睎䅁䅁杷允䅁䅁䅕䅁䑁䅁䅁䅁䭁䅁䅁䅁䙁䅁䅁䅁䅁䤰䅤权塂䅁䅁权䙂䅁䅁允䅁䅁䅅䅁䑁䙁睫䅁䵁䅉䅅䅁䕁䅁䅁睁䅁䅁䅁权䅁䅁䅁兂䅁䅁䅁䝁权䅑䅯睚䅁䅁䅅䅁䉁䅁䅁权潂䅁䅁䍄䉁䅁䅁兂䅁䅁䅍䅁䅁䅁䅯䅁䅁䅁䅕䅁䅁䅁奃歫䭁䙁䅣䅁䭁䕁䅑䅁䉁䅁䅁允䅁䅁䅍䍁䅑䅁杷允䅁䅁䅕䅁䑁䅁䅁䅁䭁䅁䅁䅁䙁䅁䅁䅁䅁䩭䅊权塂䅁䅁权䙂䅁䅁允䅁䅁䅅䅁䑁䥁留䅁䵁䅉䅅䅁䙁䅁䅁睁䅁䅁䅁权䅁䅁䅁兂䅁䅁䅁䩁卩䅑䅯䅑䅁䅁䅯兑䅁䅁䅅䅁䉁䅁䅁权湁䅁䅁䍄䉁䅁䅁䅂䅁䅁䅍䅁䅁䅁䅯䅁䅁䅁䅕䅁䅁䅁杄止䭁䭁䅣䅁䉁䅁䅁允䅁䅁䅯兲䅁䅁杷允䅁䅁䅑䅁䑁䅁䅁䅁䭁䅁䅁䅁䙁䅁䅁䅁䅁䭈䅰权慂䅁䅁允䅁䅁䅅䅁䭁䝁䅅䅁䵁䅉䅅䅁䙁䅁䅁睁䅁䅁䅁权䅁䅁䅁兂䅁䅁䅁䍁㙹䅑䅯兔䅁䅁䅯材䅁䅁䅅䅁䉁䅁䅁杄奁䅁䅁免㍁䑁䅑䅍畁䑁䅕睍ぁ䑁䅧李穁䅁䅁䍄䉁䅁䅁兂䅁䅁䅍䅁䅁䅁䅯䅁䅁䅁䅕䅁䅁䅁奃歫䭁䕁䅁䅁䭁䕁䅉䅁䉁䅁䅁允䅁䅁䅍呤䅁䅁杷允䅁䅁䅕䅁䑁䅁䅁䅁䭁䅁䅁䅁䙁䅁䅁䅁䅁䩭䅊权䅂䅁䅁权䑂䅁䅁允䅁䅁䅅䅁䑁䑁煫䅁䵁䅉䅅䅁䕁䅁䅁睁䅁䅁䅁权䅁䅁䅁兂䅁䅁䅁䅁あ䅑䅯杢䅁䅁䅅䅁䉁䅁䅁权扄䅁䅁䍄䉁䅁䅁䅂䅁䅁䅍䅁䅁䅁䅯䅁䅁䅁䅕䅁䅁䅁睁ば䭁䭁䅍䅁䉁䅁䅁允䅁䅁䅯䅰䅁䅁杷允䅁䅁䅑䅁䑁䅁䅁䅁䭁䅁䅁䅁䙁䅁䅁䅁䅁䭈䅰权楁䅁䅁允䅁䅁䅅䅁䭁䍁䅍䅁䵁䅉䅅䅁䙁䅁䅁睁䅁䅁䅁权䅁䅁䅁兂䅁䅁䅁䩁卩䅑䅯䅑䅁䅁䅯兒䅁䅁䅅䅁䉁䅁䅁睁千睊䅁䍄䉁䅁䅁䅂䅁䅁䅍䅁䅁䅁䅯䅁䅁䅁䅕䅁䅁䅁獃䕲䭁䥁䅷䅁䉁䅁䅁允䅁䅁䅯杪䅁䅁杷允䅁䅁䅕䅁䑁䅁䅁䅁䭁䅁䅁䅁䙁䅁䅁䅁䅁䵣䅬权䩂䅁䅁权⽁䅁䅁允䅁䅁䅅䅁䭁䍁䅣䅁䵁䅉䅅䅁䙁䅁䅁睁䅁䅁䅁权䅁䅁䅁兂䅁䅁䅁䩁穂䅑䅯睔䅁䅁䅯睏䅁䅁䅅䅁䉁䅁䅁权兂䅁䅁䍄䉁䅁䅁兂䅁䅁䅍䅁䅁䅁䅯䅁䅁䅁䅕䅁䅁䅁元䕥䭁䕁䅫䅁䭁䑁䄰䅁䉁䅁䅁允䅁䅁䄴杅䅁䑁䅍杌㉁䑁䅙睎㕁䑁䅣李䅁䅁杷允䅁䅁䅕䅁䑁䅁䅁䅁䭁䅁䅁䅁䙁䅁䅁䅁䅁䵣䅬权䩂䅁䅁权㡁䅁䅁允䅁䅁䅅䅁佁䉁䅁䅁㑁䍁䄴睎㕁䑁䅍䅏祁䅁䅁䍄䉁䅁䅁䅂䅁䅁䅍䅁䅁䅁䅯䅁䅁䅁䅕䅁䅁䅁䅂っ䭁䝁䅣䅁䉁䅁䅁允䅁䅁䅯䅡䅁䅁杷允䅁䅁䅕䅁䑁䅁䅁䅁䭁䅁䅁䅁䙁䅁䅁䅁䅁䠴䅊权䝂䅁䅁权䉂䅁䅁允䅁䅁䅅䅁䙁䅁㑮㡊㉭欴䅨䍄䉁䅁䅁兂䅁䅁䅍䅁䅁䅁䅯䅁䅁䅁䅕䅁䅁䅁婁び䭁䕁䅣䅁䭁䑁䅳䅁䉁䅁䅁允䅁䅁䄴䅆䅁䑁䅣䅍畁䑁䅫兏ㅁ䑁䅫兏ㅁ䅁䅁䍄䉁䅁䅁兂䅁䅁䅍䅁䅁䅁䅯䅁䅁䅁䅕䅁䅁䅁奃歫䭁䕁䅙䅁䭁䕁䅑䅁䉁䅁䅁允䅁䅁䅕桄㑷佣䅄啃䵁䅉䅅䅁䙁䅁䅁睁䅁䅁䅁权䅁䅁䅁兂䅁䅁䅁䉁煱䅑䅯睒䅁䅁䅯児䅁䅁䅅䅁䉁䅁䅁杄十䅁䅁睎畁䑁䅧兎㉁䑁䅑睍硁䅁䅁䍄䉁䅁䅁䅂䅁䅁䅍䅁䅁䅁䅯䅁䅁䅁䅕䅁䅁䅁捁䕰䭁䍁䅫䅁䉁䅁䅁允䅁䅁䅯睊䅁䅁杷允䅁䅁䅑䅁䑁䅁䅁䅁䭁䅁䅁䅁䙁䅁䅁䅁䅁䭲䅸权䍁䅁䅁允䅁䅁䅅䅁䭁䭁䅁䅁䵁䅉䅅䅁䙁䅁䅁睁䅁䅁䅁权䅁䅁䅁兂䅁䅁䅁䩁卩䅑䅯杒䅁䅁䅯兒䅁䅁䅅䅁䉁䅁䅁兂䕂ㄲ䉧潦䕁䅑杷允䅁䅁䅕䅁䑁䅁䅁䅁䭁䅁䅁䅁䙁䅁䅁䅁䅄摓䅎权䅂䅁䅁权䍂䅁䅁允䅁䅁䅅䅁䭁䍁䅣䅁䵁䅉䅅䅁䙁䅁䅁睁䅁䅁䅁权䅁䅁䅁兂䅁䅁䅁䅁敂䅑䅯杒䅁䅁䅯睑䅁䅁䅅䅁䉁䅁䅁兂捂楫䱤煁剤䅑杷允䅁䅁䅑䅁䑁䅁䅁䅁䭁䅁䅁䅁䙁䅁䅁䅁䅁䠸䅨权啁允䅁允䅁䅁䅅䅁䭁䉁䉕䅁䵁䅉䅅䅁䕁䅁䅁睁䅁䅁䅁权䅁䅁䅁兂䅁䅁䅁䱁䩃䅑䅯杇䅅䅁䅅䅁䉁䅁䅁权扁允䅁䍄䉁䅁䅁兂䅁䅁䅍䅁䅁䅁䅯䅁䅁䅁䅕䅁䅁䅁䅁歘䭁䙁䅣䅁䭁䕁䅉䅁䉁䅁䅁允䅁䅁䅍硇䄰䅁杷允䅁䅁䅑䅁䑁䅁䅁䅁䭁䅁䅁䅁䙁䅁䅁䅁䅁䡉䅚权䵃䅁䅁允䅁䅁䅅䅁䭁佁䅉䅁䵁䅉䅅䅁䕁䅁䅁睁䅁䅁䅁权䅁䅁䅁兂䅁䅁䅁䍁ㅓ䅑䅯兇䅅䅁䅅䅁䉁䅁䅁杁佄睂杷允䅁䅁䅕䅁䑁䅁䅁䅁䭁䅁䅁䅁䙁䅁䅁䅁䅁䙁䄵权塂䅁䅁权䕂䅁䅁允䅁䅁䅅䅁䑁䵁捫䅁䵁䅉䅅䅁䕁䅁䅁睁䅁䅁䅁权䅁䅁䅁兂䅁䅁䅁䕁獡䅑䅯䅅䅅䅁䅅䅁䉁䅁䅁权十允䅁䍄䉁䅁䅁兂䅁䅁䅍䅁䅁䅁䅯䅁䅁䅁䅕䅁䅁䅁杂す䭁䕁䅙䅁䭁䕁䅕䅁䉁䅁䅁允䅁䅁䅕匸䘹儲潬啔䵁䅉䅅䅁䙁䅁䅁睁䅁䅁䅁权䅁䅁䅁兂䅁䅁䅁䩁卓䅑䅯䅑䅁䅁䅯村䅁䅁䅅䅁䉁䅁䅁睁あ睚䅁䍄䉁䅁䅁兂䅁䅁䅍䅁䅁䅁䅯䅁䅁䅁䅕䅁䅁䅁䅁歘䭁䙁䅣䅁䭁䕁䅕䅁䉁䅁䅁允䅁䅁䅍砹䅷䅁杷允䅁䅁䅕䅁䑁䅁䅁䅁䭁䅁䅁䅁䙁䅁䅁䅁䅁䩮䅊权䅂䅁䅁权䑂䅁䅁允䅁䅁䅅䅁䑁偁䩰䅁䵁䅉䅅䅁䙁䅁䅁睁䅁䅁䅁权䅁䅁䅁兂䅁䅁䅁䭁千䅑䅯杒䅁䅁䅯兑䅁䅁䅅䅁䉁䅁䅁权湁䅁䅁䍄䉁䅁䅁兂䅁䅁䅍䅁䅁䅁䅯䅁䅁䅁䅕䅁䅁䅁㑄歶䭁䙁䅣䅁䭁䕁䅍䅁䉁䅁䅁允䅁䅁䅯睊䅁䅁杷允䅁䅁䅑䅁䑁䅁䅁䅁䭁䅁䅁䅁䙁䅁䅁䅁䅁䡉䅸权畁䅁䅁允䅁䅁䅅䅁䭁䍁䄸䅁䵁䅉䅅䅁䙁䅁䅁睁䅁䅁䅁权䅁䅁䅁兂䅁䅁䅁䅁敂䅑䅯䅑䅁䅁䅯村䅁䅁䅅䅁䉁䅁䅁睁䉂䕳䅙䍄䉁䅁䅁䅂䅁䅁䅍䅁䅁䅁䅯䅁䅁䅁䅕䅁䅁䅁㡃䕴䭁䉁䉧䅁䉁䅁䅁允䅁䅁䅯睊䅁䅁杷允䅁䅁䅕䅁䑁䅁䅁䅁䭁䅁䅁䅁䙁䅁䅁䅁䅁䙁䄵权䝂䅁䅁权䕂䅁䅁允䅁䅁䅅䅁䙁䡁稰即氲䙐䅎䍄䉁䅁䅁兂䅁䅁䅍䅁䅁䅁䅯䅁䅁䅁䅕䅁䅁䅁獁歵䭁䕁䅁䅁䭁䕁䅍䅁䉁䅁䅁允䅁䅁䅍公䅯䅁杷允䅁䅁䅕䅁䑁䅁䅁䅁䭁䅁䅁䅁䙁䅁䅁䅁䅁䩬䅊权塂䅁䅁权䍂䅁䅁允䅁䅁䅅䅁䑁䅁牷䅁䵁䅉䅅䅁䙁䅁䅁睁䅁䅁䅁权䅁䅁䅁兂䅁䅁䅁䝁橂䅑䅯䅑䅁䅁䅯睑䅁䅁䅅䅁䉁䅁䅁睁浃员䄴䍄䉁䅁䅁䅂䅁䅁䅍䅁䅁䅁䅯䅁䅁䅁䅕䅁䅁䅁潃啫䭁䥁䅯䅁䉁䅁䅁允䅁䅁䅯睊䅁䅁杷允䅁䅁䅕䅁䑁䅁䅁䅁䭁䅁䅁䅁䙁䅁䅁䅁䅁䰫䄵权䅂䅁䅁权䑂䅁䅁允䅁䅁䅅䅁䭁䍁䅣䅁䵁䅉䅅䅁䙁䅁䅁睁䅁䅁䅁权䅁䅁䅁兂䅁䅁䅁䅁䭂䅑䅯杒䅁䅁䅯兑䅁䅁䅅䅁䉁䅁䅁兂乃坤䑓䵢佂䅑杷允䅁䅁䅕䅁䑁䅁䅁䅁䭁䅁䅁䅁䙁䅁䅁䅁䅁䩬䅊权塂䅁䅁权䙂䅁䅁允䅁䅁䅅䅁䑁䱁牧䅁䵁䅉䅅䅁䙁䅁䅁睁䅁䅁䅁权䅁䅁䅁兂䅁䅁䅁䡁扩䅑䅯睖䅁䅁䅯兒䅁䅁䅅䅁䉁䅁䅁睁坂睉䅁䍄䉁䅁䅁兂䅁䅁䅍䅁䅁䅁䅯䅁䅁䅁䅕䅁䅁䅁啃歫䭁䕁䅁䅁䭁䕁䅅䅁䉁䅁䅁允䅁䅁䅯睊䅁䅁杷允䅁䅁䅑䅁䑁䅁䅁䅁䭁䅁䅁䅁䙁䅁䅁䅁䅁䭋䅊权䍁䅁䅁允䅁䅁䅅䅁䭁偁䅣䅁䵁䅉䅅䅁䙁䅁䅁睁䅁䅁䅁权䅁䅁䅁兂䅁䅁䅁䩁卓䅑䅯䅑䅁䅁䅯睑䅁䅁䅅䅁䉁䅁䅁睁桁杘䅁䍄䉁䅁䅁兂䅁䅁䅍䅁䅁䅁䅯䅁䅁䅁䅕䅁䅁䅁歃歫䭁䙁䅣䅁䭁䕁䅕䅁䉁䅁䅁允䅁䅁䅍楐䄴䅁杷允䅁䅁䅕䅁䑁䅁䅁䅁䭁䅁䅁䅁䙁䅁䅁䅁䅁䭙䅂权䩂䅁䅁权㥁䅁䅁允䅁䅁䅅䅁佁䉁䅙䅁硁䑁䅫免畁䑁䅅睎穁䑁䅁杍硁䅁䅁䍄䉁䅁䅁䅂䅁䅁䅍䅁䅁䅁䅯䅁䅁䅁䅕䅁䅁䅁元っ䭁䅁䅉䅁䉁䅁䅁允䅁䅁䅯䅄䅁䅁杷允䅁䅁䅕䅁䑁䅁䅁䅁䭁䅁䅁䅁䙁䅁䅁䅁䅁䩬䅊权䅂䅁䅁权䕂䅁䅁允䅁䅁䅅䅁䑁䝁⭂䅁䵁䅉䅅䅁䕁䅁䅁睁䅁䅁䅁权䅁䅁䅁兂䅁䅁䅁䕁ぱ䅑䅯杌䅁䅁䅅䅁䉁䅁䅁权癁䅁䅁䍄䉁䅁䅁兂䅁䅁䅍䅁䅁䅁䅯䅁䅁䅁䅕䅁䅁䅁权䕡䭁䙁䅣䅁䭁䕁䅍䅁䉁䅁䅁允䅁䅁䅍硅䅷䅁杷允䅁䅁䅕䅁䑁䅁䅁䅁䭁䅁䅁䅁䙁䅁䅁䅁䅁䤰䅤权䅂䅁䅁权䉂䅁䅁允䅁䅁䅅䅁䭁䍁䅣䅁䵁䅉䅅䅁䕁䅁䅁睁䅁䅁䅁权䅁䅁䅁兂䅁䅁䅁䍁㡂䅑䅯杗䅁䅁䅅䅁䉁䅁䅁权求䅁䅁䍄䉁䅁䅁兂䅁䅁䅍䅁䅁䅁䅯䅁䅁䅁䅕䅁䅁䅁杄歨䭁䙁䅣䅁䭁䕁䅕䅁䉁䅁䅁允䅁䅁䅍䍁䄸䅁杷允䅁䅁䅕䅁䑁䅁䅁䅁䭁䅁䅁䅁䙁䅁䅁䅁䅁牧䅴权㙁䅁䅁权⭁䅁䅁允䅁䅁䅅䅁佁䅁䅷䅁㑁䑁䅉䅎睁䑁䅅䅁䵁䅉䅅䅁䙁䅁䅁睁䅁䅁䅁权䅁䅁䅁兂䅁䅁䅁䩁卓䅑䅯杒䅁䅁䅯兑䅁䅁䅅䅁䉁䅁䅁权湁䅁䅁䍄䉁䅁䅁䅂䅁䅁䅍䅁䅁䅁䅯䅁䅁䅁䅕䅁䅁䅁权䕡䭁䙁䅯䅁䉁䅁䅁允䅁䅁䅯杙䅁䅁杷允䅁䅁䅕䅁䑁䅁䅁䅁䭁䅁䅁䅁䙁䅁䅁䅁䅁䩬䅊权䝂䅁䅁权䍂䅁䅁允䅁䅁䅅䅁䙁偁瑳父潥砳䅰䍄䉁䅁䅁兂䅁䅁䅍䅁䅁䅁䅯䅁䅁䅁䅕䅁䅁䅁杄止䭁䕁䅙䅁䭁䕁䅍䅁䉁䅁䅁允䅁䅁䅕䡄敥㔰汦䕕䵁䅉䅅䅁䙁䅁䅁睁䅁䅁䅁权䅁䅁䅁兂䅁䅁䅁䙁䑃䅑䅯杒䅁䅁䅯䅒䅁䅁䅅䅁䉁䅁䅁兂䩃捧橌砲偤䅑杷允䅁䅁䅕䅁䑁䅁䅁䅁䭁䅁䅁䅁䙁䅁䅁䅁䅁䥳䅬权䅂䅁䅁权䑂䅁䅁允䅁䅁䅅䅁䑁佁氹䅁䵁䅉䅅䅁䕁䅁䅁睁䅁䅁䅁权䅁䅁䅁兂䅁䅁䅁䅁睱䅑䅯睚䅁䅁䅅䅁䉁䅁䅁权潂䅁䅁䍄䉁䅁䅁兂䅁䅁䅍䅁䅁䅁䅯䅁䅁䅁䅕䅁䅁䅁啃歫䭁䕁䅙䅁䭁䕁䅑䅁䉁䅁䅁允䅁䅁䅕䅯⽚癇灸䕉䵁䅉䅅䅁䙁䅁䅁睁䅁䅁䅁权䅁䅁䅁兂䅁䅁䅁䍁畹䅑䅯兔䅁䅁䅯材䅁䅁䅅䅁䉁䅁䅁杄啁䅁䅁兎㑁䍁䄴免㍁䑁䅅䅏ぁ䑁䅙䅁䵁䅉䅅䅁䕁䅁䅁睁䅁䅁䅁权䅁䅁䅁兂䅁䅁䅁䙁牋䅑䅯克䅁䅁䅅䅁䉁䅁䅁权潁䅁䅁䍄䉁䅁䅁兂䅁䅁䅍䅁䅁䅁䅯䅁䅁䅁䅕䅁䅁䅁奄䕩䭁䙁䅣䅁䭁䕁䅑䅁䉁䅁䅁允䅁䅁䅍䍧䅷䅁杷允䅁䅁䅕䅁䑁䅁䅁䅁䭁䅁䅁䅁䙁䅁䅁䅁䅁煋䅰权塂䅁䅁权䍂䅁䅁允䅁䅁䅅䅁䑁䝁橣䅁䵁䅉䅅䅁䙁䅁䅁睁䅁䅁䅁权䅁䅁䅁兂䅁䅁䅁䥁兂䅑䅯兓䅁䅁䅯材䅁䅁䅅䅁䉁䅁䅁杄十䅁䅁兏畁䑁䅁兏㉁䑁䅅免㕁䅁䅁䍄䉁䅁䅁兂䅁䅁䅍䅁䅁䅁䅯䅁䅁䅁䅕䅁䅁䅁杂啧䭁䕁䅙䅁䭁䕁䅑䅁䉁䅁䅁允䅁䅁䅕䭯樱砷剺歏䵁䅉䅅䅁䕁䅁䅁睁䅁䅁䅁权䅁䅁䅁兂䅁䅁䅁佁㐲䅑䅯䅆䅅䅁䅅䅁䉁䅁䅁权剁允䅁䍄䉁䅁䅁兂䅁䅁䅍䅁䅁䅁䅯䅁䅁䅁䅕䅁䅁䅁潄啯䭁䙁䅣䅁䭁䕁䅍䅁䉁䅁䅁允䅁䅁䅍卅䅫䅁杷允䅁䅁䅕䅁䑁䅁䅁䅁䭁䅁䅁䅁䙁䅁䅁䅁䅁䙁䅴权䝂䅁䅁权䕂䅁䅁允䅁䅁䅅䅁䙁䙁䰶佄乇䕶䅤䍄䉁䅁䅁兂䅁䅁䅍䅁䅁䅁䅯䅁䅁䅁䅕䅁䅁䅁潄啩䭁䕁䅁䅁䭁䕁䅑䅁䉁䅁䅁允䅁䅁䅍瀵噁䅁杷允䅁䅁䅕䅁䑁䅁䅁䅁䭁䅁䅁䅁䙁䅁䅁䅁䅁煋䅰权䝂䅁䅁权䕂䅁䅁允䅁䅁䅅䅁䙁䭁浺䩳䑲楹䅤䍄䉁䅁䅁兂䅁䅁䅍䅁䅁䅁䅯䅁䅁䅁䅕䅁䅁䅁獃䕲䭁䕁䅁䅁䭁䕁䅕䅁䉁䅁䅁允䅁䅁䅍䠷火䅁杷允䅁䅁䅕䅁䑁䅁䅁䅁䭁䅁䅁䅁䙁䅁䅁䅁䅁䤰䅤权塂䅁䅁权䍂䅁䅁允䅁䅁䅅䅁䑁䱁爰䅁䵁䅉䅅䅁䙁䅁䅁睁䅁䅁䅁权䅁䅁䅁兂䅁䅁䅁乁䡃䅑䅯䅑䅁䅁䅯村䅁䅁䅅䅁䉁䅁䅁睁潄䅭䅁䍄䉁䅁䅁䅂䅁䅁䅍䅁䅁䅁䅯䅁䅁䅁䅕䅁䅁䅁杂す䭁䭁䅣䅁䉁䅁䅁允䅁䅁䅯睶䅁䅁杷允䅁䅁䅕䅁䑁䅁䅁䅁䭁䅁䅁䅁䙁䅁䅁䅁䅁牓䅒权乂䅁䅁权⭁䅁䅁允䅁䅁䅅䅁佁䉁䅙䅁祁䑁䅅兏畁䑁䅑兎祁䑁䅕睎硁䅁䅁䍄䉁䅁䅁兂䅁䅁䅍䅁䅁䅁䅯䅁䅁䅁䅕䅁䅁䅁歃歫䭁䕁䅁䅁䭁䕁䅉䅁䉁䅁䅁允䅁䅁䅍坲䅙䅁杷允䅁䅁䅕䅁䑁䅁䅁䅁䭁䅁䅁䅁䙁䅁䅁䅁䅁煓䅨权㙁䅁䅁权㡁䅁䅁允䅁䅁䅅䅁佁䉁䅙䅁硁䑁䅅䅎硁䑁䅅杌㕁䑁䅫兏㑁䅁䅁䍄䉁䅁䅁兂䅁䅁䅍䅁䅁䅁䅯䅁䅁䅁䅕䅁䅁䅁兄啦䭁䕁䅫䅁䭁䑁䅳䅁䉁䅁䅁允䅁䅁䄴杅䅁䑁䅫杌祁䑁䅧睍㑁䑁䅅睍䅁䅁杷允䅁䅁䅕䅁䑁䅁䅁䅁䭁䅁䅁䅁䙁䅁䅁䅁䅁䭙䅂权乂䅁䅁权⽁䅁䅁允䅁䅁䅅䅁佁䉁䅑䅁ぁ䑁䅁杌硁䑁䅕䅍㍁䑁䅕睎䅁䅁杷允䅁䅁䅕䅁䑁䅁䅁䅁䭁䅁䅁䅁䙁䅁䅁䅁䅁䵣䅬权䅂䅁䅁权䕂䅁䅁允䅁䅁䅅䅁䑁䅁䭱䅂䵁䅉䅅䅁䕁䅁䅁睁䅁䅁䅁权䅁䅁䅁兂䅁䅁䅁䥁㑗䅑䅯杁䅁䅁䅅䅁䉁䅁䅁权䭁允䅁䍄䉁䅁䅁䅂䅁䅁䅍䅁䅁䅁䅯䅁䅁䅁䅕䅁䅁䅁偁啳䭁䑁䅉䅁䉁䅁䅁允䅁䅁䅯免䅁䅁杷允䅁䅁䅕䅁䑁䅁䅁䅁䭁䅁䅁䅁䙁䅁䅁䅁䅁䥕䅎权䩂䅁䅁权⽁䅁䅁允䅁䅁䅅䅁佁䉁䅉䅁㑁䍁䄴睍睁䑁䅫䅏㉁䑁䅉䅁䵁䅉䅅䅁䙁䅁䅁睁䅁䅁䅁权䅁䅁䅁兂䅁䅁䅁乁䡃䅑䅯䅑䅁䅁䅯睑䅁䅁䅅䅁䉁䅁䅁睁㍁督䅁䍄䉁䅁䅁兂䅁䅁䅍䅁䅁䅁䅯䅁䅁䅁䅕䅁䅁䅁歃歫䭁䕁䅫䅁䭁䑁䄸䅁䉁䅁䅁允䅁䅁䄴杅䅁䑁䅑杌穁䑁䅫睍睁䑁䅣李䅁䅁杷允䅁䅁䅕䅁䑁䅁䅁䅁䭁䅁䅁䅁䙁䅁䅁䅁䅁䙁䅰权塂䅁䅁权䕂䅁䅁允䅁䅁䅅䅁䑁䥁昸䅁䵁䅉䅅䅁䙁䅁䅁睁䅁䅁䅁权䅁䅁䅁兂䅁䅁䅁乁䥩䅑䅯睖䅁䅁䅯睑䅁䅁䅅䅁䉁䅁䅁睁䱂䅌䅁䍄䉁䅁䅁兂䅁䅁䅍䅁䅁䅁䅯䅁䅁䅁䅕䅁䅁䅁权䕡䭁䕁䅁䅁䭁䕁䅅䅁䉁䅁䅁允䅁䅁䅍漱睑䅁杷允䅁䅁䅕䅁䑁䅁䅁䅁䭁䅁䅁䅁䙁䅁䅁䅁䅁䤰䅤权䅂䅁䅁权䕂䅁䅁允䅁䅁䅅䅁䑁䝁㉈䅁䵁䅉䅅䅁䙁䅁䅁睁䅁䅁䅁权䅁䅁䅁兂䅁䅁䅁䉁穭䅑䅯杏䅁䅁䅯睏䅁䅁䅅䅁䉁䅁䅁杄佁䅁䅁杍硁䑁䅑䅏㍁䑁䅁䅁䵁䅉䅅䅁䕁䅁䅁睁䅁䅁䅁权䅁䅁䅁兂䅁䅁䅁偁婃䅑䅯睩䅁䅁䅅䅁䉁䅁䅁权䵁䅁䅁䍄䉁䅁䅁兂䅁䅁䅍䅁䅁䅁䅯䅁䅁䅁䅕䅁䅁䅁㥁䕳䭁䕁䅙䅁䭁䕁䅅䅁䉁䅁䅁允䅁䅁䅯睊䅁䅁杷允䅁䅁䅕䅁䑁䅁䅁䅁䭁䅁䅁䅁䙁䅁䅁䅁䅁䝯䅨权䝂䅁䅁权䍂䅁䅁允䅁䅁䅅䅁䙁佁稵啦卅剔䅤䍄䉁䅁䅁兂䅁䅁䅍䅁䅁䅁䅯䅁䅁䅁䅕䅁䅁䅁兄と䭁䕁䅙䅁䭁䕁䅉䅁䉁䅁䅁允䅁䅁䅕煲㍥瑮㘵歃䵁䅉䅅䅁䙁䅁䅁睁䅁䅁䅁权䅁䅁䅁兂䅁䅁䅁䩁穂䅑䅯睖䅁䅁䅯兒䅁䅁䅅䅁䉁䅁䅁睁⽂睇䅁䍄䉁䅁䅁兂䅁䅁䅍䅁䅁䅁䅯䅁䅁䅁䅕䅁䅁䅁兄と䭁䕁䅙䅁䭁䕁䅕䅁䉁䅁䅁允䅁䅁䅕㡂㑫䩭㌶商䵁䅉䅅䅁䙁䅁䅁睁䅁䅁䅁权䅁䅁䅁兂䅁䅁䅁佁㐲䅑䅯兔䅁䅁䅯児䅁䅁䅅䅁䉁䅁䅁杄啁䅁䅁睍ㅁ䍁䄴䅏㕁䑁䅁䅎祁䑁䅫䅁䵁䅉䅅䅁䙁䅁䅁睁䅁䅁䅁权䅁䅁䅁兂䅁䅁䅁䩁卹䅑䅯杒䅁䅁䅯村䅁䅁䅅䅁䉁䅁䅁兂䙁慇啳穤坉䅑杷允䅁䅁䅕䅁䑁䅁䅁䅁䭁䅁䅁䅁䙁䅁䅁䅁䅁䡫䅎权塂䅁䅁权䕂䅁䅁允䅁䅁䅅䅁䑁䩁扫䅁䵁䅉䅅䅁䙁䅁䅁睁䅁䅁䅁权䅁䅁䅁兂䅁䅁䅁䭁千䅑䅯䅑䅁䅁䅯兑䅁䅁䅅䅁䉁䅁䅁权湁䅁䅁䍄䉁䅁䅁兂䅁䅁䅍䅁䅁䅁䅯䅁䅁䅁䅕䅁䅁䅁獁歲䭁䕁䅙䅁䭁䕁䅅䅁䉁䅁䅁允䅁䅁䅕㍴楢䵇⭒歋䵁䅉䅅䅁䕁䅁䅁睁䅁䅁䅁权䅁䅁䅁兂䅁䅁䅁䩁卹䅑䅯睚䅁䅁䅅䅁䉁䅁䅁权潂䅁䅁䍄䉁䅁䅁兂䅁䅁䅍䅁䅁䅁䅯䅁䅁䅁䅕䅁䅁䅁权歫䭁䕁䅁䅁䭁䕁䅉䅁䉁䅁䅁允䅁䅁䅍南䅷䅁杷允䅁䅁䅕䅁䑁䅁䅁䅁䭁䅁䅁䅁䙁䅁䅁䅁䅁䥕䅎权䅂䅁䅁权䉂䅁䅁允䅁䅁䅅䅁䑁䥁潹杚䵁䅉䅅䅁䙁䅁䅁睁䅁䅁䅁权䅁䅁䅁兂䅁䅁䅁䭁千䅑䅯䅑䅁䅁䅯睑䅁䅁䅅䅁䉁䅁䅁睁䝄睋䅁䍄䉁䅁䅁兂䅁䅁䅍䅁䅁䅁䅯䅁䅁䅁䅕䅁䅁䅁权歫䭁䕁䅁䅁䭁䕁䅑䅁䉁䅁䅁允䅁䅁䅍䌴䄸䅁杷允䅁䅁䅕䅁䑁䅁䅁䅁䭁䅁䅁䅁䙁䅁䅁䅁䅁䝯䅨权塂䅁䅁权䉂䅁䅁允䅁䅁䅅䅁䑁䑁捁䅁䵁䅉䅅䅁䙁䅁䅁睁䅁䅁䅁权䅁䅁䅁兂䅁䅁䅁䭁潂䅑䅯睖䅁䅁䅯村䅁䅁䅅䅁䉁䅁䅁睁㍄睇䅁䍄䉁䅁䅁兂䅁䅁䅍䅁䅁䅁䅯䅁䅁䅁䅕䅁䅁䅁䅂歖䭁䕁䅙䅁䭁䕁䅑䅁䉁䅁䅁允䅁䅁䅕别乶䜵眵啒䵁䅉䅅䅁䙁䅁䅁睁䅁䅁䅁权䅁䅁䅁兂䅁䅁䅁䭁潂䅑䅯睖䅁䅁䅯䅒䅁䅁䅅䅁䉁䅁䅁睁扁䅈䅁䍄䉁䅁䅁䅂䅁䅁䅍䅁䅁䅁䅯䅁䅁䅁䅕䅁䅁䅁㡃䕬䭁䙁䅯䅁䉁䅁䅁允䅁䅁䅯睗䅁䅁杷允䅁䅁䅑䅁䑁䅁䅁䅁䭁䅁䅁䅁䭁䥁䅣䅁䭁䥁䅧䅁䉁䅁䅁允䅁䅁䅯睊䅁䅁杷允䅁䅁䅕䅁䑁䅁䅁䅁䭁䅁䅁䅁䙁䅁䅁䅁䅁䜴䄵权塂䅁䅁权䙂䅁䅁允䅁䅁䅅䅁䑁乁捧䅁䵁䅉䅅䅁䙁䅁䅁睁䅁䅁䅁权䅁䅁䅁兂䅁䅁䅁䭁潂䅑䅯䅑䅁䅁䅯睑䅁䅁䅅䅁䉁䅁䅁睁潃祔䄸䍄䉁䅁䅁兂䅁䅁䅍䅁䅁䅁䅯䅁䅁䅁䅕䅁䅁䅁䅂っ䭁䕁䅫䅁䭁䑁䄸䅁䉁䅁䅁允䅁䅁䄴杅䅁䑁䅧杌ㅁ䑁䅙免穁䑁䅁免䅁䅁杷允䅁䅁䅕䅁䑁䅁䅁䅁䭁䅁䅁䅁䙁䅁䅁䅁䅁䩮䅊权乂䅁䅁权㥁䅁䅁允䅁䅁䅅䅁佁䉁䅑䅁㍁䑁䅅杌祁䑁䅕䅏㑁䑁䅉睍䅁䅁杷允䅁䅁䅕䅁䑁䅁䅁䅁䭁䅁䅁䅁䭁佁䡣潃䭁䙁䅣䅁䭁䕁䅅䅁䉁䅁䅁允䅁䅁䅯睊䅁䅁杷允䅁䅁䅕䅁䑁䅁䅁䅁䭁䅁䅁䅁䙁䅁䅁䅁䅁䩯䄱权䅂䅁䅁权䉂䅁䅁允䅁䅁䅅䅁䑁䕁㡺兒䵁䅉䅅䅁䙁䅁䅁睁䅁䅁䅁权䅁䅁䅁兂䅁䅁䅁䭁潂䅑䅯䅑䅁䅁䅯䅒䅁䅁䅅䅁䉁䅁䅁睁䩁䑹䅣䍄䉁䅁䅁䅂䅁䅁䅍䅁䅁䅁䅯䅁䅁䅁䅕䅁䅁䅁㉁啰䭁䝁䄴䅁䉁䅁䅁允䅁䅁䅯杺䅁䅁杷允䅁䅁䅕䅁䑁䅁䅁䅁䭁䅁䅁䅁䙁䅁䅁䅁䅁煣䄹权䅂䅁䅁权䍂䅁䅁允䅁䅁䅅䅁䑁䥁煆睕䵁䅉䅅䅁䙁䅁䅁睁䅁䅁䅁权䅁䅁䅁兂䅁䅁䅁䭁潂䅑䅯䅑䅁䅁䅯兒䅁䅁䅅䅁䉁䅁䅁睁䡄䍆䅷䍄䉁䅁䅁兂䅁䅁䅍䅁䅁䅁䅯䅁䅁䅁䅕䅁䅁䅁权䕡䭁䕁䄰䅁䭁䑁䄸䅁䉁䅁䅁允䅁䅁䄴䅆䅁䑁䅉睍畁䑁䅣兏穁䑁䅉䅏ㅁ䅁䅁䍄䉁䅁䅁䅂䅁䅁䅍䅁䅁䅁䅯䅁䅁䅁䅕䅁䅁䵁䩂〰䭁䉁䉑䅁䉁䅁䅁允䅁䅁䅯兆䅅䅁杷允䅁䅁䅕䅁䑁䅁䅁䅁䭁䅁䅁䅁䙁䅁䅁䅁䅁䭌䄵权㙁䅁䅁权㥁䅁䅁允䅁䅁䅅䅁佁䉁䅉䅁硁䑁䅁睍ㅁ䑁䅫䅎ぁ䑁䅧䅁䵁䅉䅅䅁䙁䅁䅁睁䅁䅁䅁权䅁䅁䅁兂䅁䅁䅁䭁潂䅑䅯杒䅁䅁䅯兑䅁䅁䅅䅁䉁䅁䅁兂ぃ灎獰⭣䰵䅑杷允䅁䅁䅕䅁䑁䅁䅁䅁䭁䅁䅁䅁䙁䅁䅁䅁䅁扐䅂权䅂䅁䅁权䑂䅁䅁允䅁䅁䅅䅁䑁䍁偶睂䵁䅉䅅䅁䙁䅁䅁睁䅁䅁䅁权䅁䅁䅁兂䅁䅁䅁䑁眲䅑䅯䅑䅁䅁䅯兒䅁䅁䅅䅁䉁䅁䅁睁畄兰䅣䍄䉁䅁䅁䅂䅁䅁䅍䅁䅁䅁䅯䅁䅁䅁䅕䅁䅁䅁权啮䭁䅁䅉䅁䉁䅁䅁允䅁䅁䅯䅮䅁䅁杷允䅁䅁䅕䅁䑁䅁䅁䅁䭁䅁䅁䅁䙁䅁䅁䅁䅁扐䅂权䝂䅁䅁权䍂䅁䅁允䅁䅁䅅䅁䙁䭁獦偷噵に䅒䍄䉁䅁䅁䅂䅁䅁䅍䅁䅁䅁䅯䅁䅁䅁䅕䅁䅁䅁卂ぱ䭁䙁䅯䅁䉁䅁䅁允䅁䅁䅯䅙䅁䅁杷允䅁䅁䅕䅁䑁䅁䅁䅁䭁䅁䅁䅁䙁䅁䅁䅁䅁䙁䅴权塂䅁䅁权䉂䅁䅁允䅁䅁䅅䅁䑁䅁汷䅁䵁䅉䅅䅁䙁䅁䅁睁䅁䅁䅁权䅁䅁䅁兂䅁䅁䅁䙁䵩䅑䅯睖䅁䅁䅯兒䅁䅁䅅䅁䉁䅁䅁睁潂杈䅁䍄䉁䅁䅁兂䅁䅁䅍䅁䅁䅁䅯䅁䅁䅁䅕䅁䅁䅁䅂ぢ䭁䕁䅙䅁䭁䕁䅕䅁䉁䅁䅁允䅁䅁䅕㕭䙨⽇祊䕕䵁䅉䅅䅁䙁䅁䅁睁䅁䅁䅁权䅁䅁䅁兂䅁䅁䅁乁䥩䅑䅯睖䅁䅁䅯兑䅁䅁䅅䅁䉁䅁䅁权湁䅁䅁䍄䉁䅁䅁兂䅁䅁䅍䅁䅁䅁䅯䅁䅁䅁䅕䅁䅁䅁奄䕩䭁䙁䅣䅁䭁䕁䅉䅁䉁䅁䅁允䅁䅁䅍祃䅯䅁杷允䅁䅁䅑䅁䑁䅁䅁䅁䭁䅁䅁䅁䙁䅁䅁䅁䅁煋䅰权湂䅁䅁允䅁䅁䅅䅁䭁䝁䅧䅁䵁䅉䅅䅁䙁䅁䅁睁䅁䅁䅁权䅁䅁䅁兂䅁䅁䅁䭁摃䅑䅯兓䅁䅁䅯睐䅁䅁䅅䅁䉁䅁䅁杄十䅁䅁䅏畁䑁䅣睎ㅁ䑁䅣杍ㅁ䅁䅁䍄䉁䅁䅁兂䅁䅁䅍䅁䅁䅁䅯䅁䅁䅁䅕䅁䅁䅁潄啯䭁䕁䅙䅁䭁䕁䅍䅁䉁䅁䅁允䅁䅁䅕睄歂扶摃啔䵁䅉䅅䅁䕁䅁䅁睁䅁䅁䅁权䅁䅁䅁兂䅁䅁䅁䅁敂䅑䅯杊䅁䅁䅅䅁䉁䅁䅁权硁䅁䅁䍄䉁䅁䅁兂䅁䅁䅍䅁䅁䅁䅯䅁䅁䅁䅕䅁䅁䅁歃歫䭁䕁䅁䅁䭁䕁䅕䅁䉁䅁䅁允䅁䅁䅍啰䅁䅁杷允䅁䅁䅕䅁䑁䅁䅁䅁䭁䅁䅁䅁䙁䅁䅁䅁䅁䩯䄱权䩂䅁䅁权⭁䅁䅁允䅁䅁䅅䅁佁䉁䅉䅁㑁䍁䄴䅏㍁䑁䅕睍硁䑁䅉䅁䵁䅉䅅䅁䕁䅁䅁睁䅁䅁䅁权䅁䅁䅁兂䅁䅁䅁䩁穂䅑䅯睚䅁䅁䅅䅁䉁䅁䅁权牂䅁䅁䍄䉁䅁䅁䅂䅁䅁䅍䅁䅁䅁䅯䅁䅁䅁䅕䅁䅁䅁兄と䭁䍁䅷䅁䉁䅁䅁允䅁䅁䅯䅄䅁䅁杷允䅁䅁䅑䅁䑁䅁䅁䅁䭁䅁䅁䅁䙁䅁䅁䅁䅁㝷䄹权楁䅁䅁允䅁䅁䅅䅁䭁䅁䅷䅁䵁䅉䅅䅁䙁䅁䅁睁䅁䅁䅁权䅁䅁䅁兂䅁䅁䅁䭁摃䅑䅯兓䅁䅁䅯䅐䅁䅁䅅䅁䉁䅁䅁杄十䅁䅁兏畁䑁䅙䅎祁䑁䅫免祁䅁䅁䍄䉁䅁䅁䅂䅁䅁䅍䅁䅁䅁䅯䅁䅁䅁䅕䅁䅁䅁䅂歖䭁䥁䅯䅁䉁䅁䅁允䅁䅁䄴䅃䅁䑁䅙睍ㅁ䅁䅁䍄䉁䅁䅁兂䅁䅁䅍䅁䅁䅁䅯䅁䅁䅁䅕䅁䅁䅁权啮䭁䕁䅫䅁䭁䑁䅳䅁䉁䅁䅁允䅁䅁䄴杅䅁䑁䅫杌㑁䑁䅧睍㕁䑁䅣李䅁䅁杷允䅁䅁䅕䅁䑁䅁䅁䅁䭁䅁䅁䅁䙁䅁䅁䅁䅁㝨䅰权䝂䅁䅁权䙂䅁䅁允䅁䅁䅅䅁䙁乁穨㙚癖䉦䅐䍄䉁䅁䅁䅂䅁䅁䅍䅁䅁䅁䅯䅁䅁䅁䅕䅁䅁䅁䅁啣䭁䍁䅷䅁䉁䅁䅁允䅁䅁䅯兌䅁䅁杷允䅁䅁䅕䅁䑁䅁䅁䅁䭁䅁䅁䅁䙁䅁䅁䅁䅁䡯䅂权䅂䅁䅁权䑂䅁䅁允䅁䅁䅅䅁䑁佁佗兊䵁䅉䅅䅁䙁䅁䅁睁䅁䅁䅁权䅁䅁䅁兂䅁䅁䅁䭁睂䅑䅯杒䅁䅁䅯睑䅁䅁䅅䅁䉁䅁䅁兂䩃渶牥䥣䡬䅑杷允䅁䅁䅕䅁䑁䅁䅁䅁䭁䅁䅁䅁䙁䅁䅁䅁䅁䡫䅎权䝂䅁䅁权䍂䅁䅁允䅁䅁䅅䅁䙁䅁圷朵礱汗䅊䍄䉁䅁䅁兂䅁䅁䅍䅁䅁䅁䅯䅁䅁䅁䅕䅁䅁䅁奄䕩䭁䕁䅙䅁䭁䕁䅅䅁䉁䅁䅁允䅁䅁䅯睊䅁䅁杷允䅁䅁䅕䅁䑁䅁䅁䅁䭁䅁䅁䅁䙁䅁䅁䅁䅁䤲䅨权䝂䅁䅁权䍂䅁䅁允䅁䅁䅅䅁䙁䵁䅩奍地晵⽷䍄䉁䅁䅁䅂䅁䅁䅍䅁䅁䅁䅯䅁䅁䅁䅕䅁䅁䅁权䕡䭁䍁䅙䅁䉁䅁䅁允䅁䅁䅯睊䅁䅁杷允䅁䅁䅕䅁䑁䅁䅁䅁䭁䅁䅁䅁䙁䅁䅁䅁䅁䤲䅨权䝂䅁䅁权䙂䅁䅁允䅁䅁䅅䅁䙁偁确佥㥑睆䅨䍄䉁䅁䅁兂䅁䅁䅍䅁䅁䅁䅯䅁䅁䅁䅕䅁䅁䅁潃歫䭁䙁䅣䅁䭁䕁䅉䅁䉁䅁䅁允䅁䅁䅍䍑䅳䅁杷允䅁䅁䅕䅁䑁䅁䅁䅁䭁䅁䅁䅁䙁䅁䅁䅁䅁䩰䅊权䡂䅁䅁权㝁䅁䅁允䅁䅁䅅䅁佁䉁䅉䅁祁䍁䄴兏㉁䑁䅍䅎㑁䑁䅫䅁䵁䅉䅅䅁䙁䅁䅁睁䅁䅁䅁权䅁䅁䅁兂䅁䅁䅁䭁卩䅑䅯睖䅁䅁䅯兒䅁䅁䅅䅁䉁䅁䅁睁瑁䅍䅁䍄䉁䅁䅁䅂䅁䅁䅍䅁䅁䅁䅯䅁䅁䅁䅕䅁䅁䅁潁䕧䭁䉁䉑䅁䉁䅁䅁允䅁䅁䅯杆䅅䅁杷允䅁䅁䅑䅁䑁䅁䅁䅁䭁䅁䅁䅁䙁䅁䅁䅁䅁扖䅸权䭃䅁䅁允䅁䅁䅅䅁䭁䍁䅣䅁䵁䅉䅅䅁䕁䅁䅁睁䅁䅁䅁权䅁䅁䅁兂䅁䅁䅁䭁摃䅑䅯杇䅅䅁䅅䅁䉁䅁䅁权杂䅁䅁䍄䉁䅁䅁兂䅁䅁䅍䅁䅁䅁䅯䅁䅁䅁䅕䅁䅁䅁䅂歖䭁䍁䉯䅁䭁䕁䅅䅁䉁䅁䅁允䅁䅁䅯睊䅁䅁杷允䅁䅁䅕䅁䑁䅁䅁䅁䭁䅁䅁䅁䙁䅁䅁䅁䅁䥙䅆权䝂䅁䅁权䑂䅁䅁允䅁䅁䅅䅁䙁䍁剔䅲汳べ䅎䍄䉁䅁䅁兂䅁䅁䅍䅁䅁䅁䅯䅁䅁䅁䅕䅁䅁䅁歃歫䭁䕁䅙䅁䭁䕁䅑䅁䉁䅁䅁允䅁䅁䅕搴䑓睕伹ぅ䵁䅉䅅䅁䕁䅁䅁睁䅁䅁䅁权䅁䅁䅁兂䅁䅁䅁䉁歹䅑䅯杁䅁䅁䅅䅁䉁䅁䅁权䉁允䅁䍄䉁䅁䅁兂䅁䅁䅍䅁䅁䅁䅯䅁䅁䅁䅕䅁䅁䅁潃歫䭁䕁䅁䅁䭁䕁䅑䅁䉁䅁䅁允䅁䅁䅍祂䄰䅁杷允䅁䅁䅑䅁䑁䅁䅁䅁䭁䅁䅁䅁䙁䅁䅁䅁䅁䙑䅚权慁允䅁允䅁䅁䅅䅁䭁䝁䅁䅁䵁䅉䅅䅁䙁䅁䅁睁䅁䅁䅁权䅁䅁䅁兂䅁䅁䅁偁㑂䅑䅯睖䅁䅁䅯睑䅁䅁䅅䅁䉁䅁䅁睁敄杈䅁䍄䉁䅁䅁兂䅁䅁䅍䅁䅁䅁䅯䅁䅁䅁䅕䅁䅁䅁潃歫䭁䕁䅁䅁䭁䕁䅕䅁䉁䅁䅁允䅁䅁䅍䍮䅑䅁杷允䅁䅁䅕䅁䑁䅁䅁䅁䭁䅁䅁䅁䙁䅁䅁䅁䅁扄䅬权䡂䅁䅁权⭁䅁䅁允䅁䅁䅅䅁佁䉁䅉䅁穁䍁䄴䅏硁䑁䅫䅍㉁䑁䅍䅁䵁䅉䅅䅁䕁䅁䅁睁䅁䅁䅁权䅁䅁䅁兂䅁䅁䅁䡁批䅑䅯䅌䅁䅁䅅䅁䉁䅁䅁权䵁䅁䅁䍄䉁䅁䅁兂䅁䅁䅍䅁䅁䅁䅯䅁䅁䅁䅕䅁䅁䅁杄止䭁䕁䄰䅁䭁䑁䄸䅁䉁䅁䅁允䅁䅁䄴䅆䅁䑁䅉䅎畁䑁䅁䅏穁䑁䅁免ぁ䅁䅁䍄䉁䅁䅁兂䅁䅁䅍䅁䅁䅁䅯䅁䅁䅁䅕䅁䅁䅁兂で䭁䙁䅣䅁䭁䕁䅑䅁䉁䅁䅁允䅁䅁䅍楓䅳䅁杷允䅁䅁䅕䅁䑁䅁䅁䅁䭁䅁䅁䅁䙁䅁䅁䅁䅁䩱䅊权䝂䅁䅁权䑂䅁䅁允䅁䅁䅅䅁䙁乁晉塓欸儯䅖䍄䉁䅁䅁兂䅁䅁䅍䅁䅁䅁䅯䅁䅁䅁䅕䅁䅁䅁睂啹䭁䙁䅣䅁䭁䕁䅅䅁䉁䅁䅁允䅁䅁䅯睊䅁䅁杷允䅁䅁䅕䅁䑁䅁䅁䅁䭁䅁䅁䅁䙁䅁䅁䅁䅁䡫䅨权䡂䅁䅁权㥁䅁䅁允䅁䅁䅅䅁佁䉁䅉䅁穁䑁䅫杌穁䑁䅕睍穁䑁䅙䅁䵁䅉䅅䅁䙁䅁䅁睁䅁䅁䅁权䅁䅁䅁兂䅁䅁䅁䡁䩄䅑䅯睖䅁䅁䅯村䅁䅁䅅䅁䉁䅁䅁睁歃䅉䅁䍄䉁䅁䅁䅂䅁䅁䅍䅁䅁䅁䅯䅁䅁䅁䅕䅁䅁䅁䅁歘䭁䉁䉫䅁䉁䅁䅁允䅁䅁䅉朰䵣䅉䅅䅁䙁䅁䅁睁䅁䅁䅁权䅁䅁䅁兂䅁䅁䅁䵁㑂䅑䅯杒䅁䅁䅯䅒䅁䅁䅅䅁䉁䅁䅁兂㙄䤰呔䤱㑣䅑杷允䅁䅁䅕䅁䑁䅁䅁䅁䭁䅁䅁䅁䙁䅁䅁䅁䅁䵣䅬权塂䅁䅁权䑂䅁䅁允䅁䅁䅅䅁䑁䙁晫䅁䵁䅉䅅䅁䙁䅁䅁睁䅁䅁䅁权䅁䅁䅁兂䅁䅁䅁䕁療䅑䅯杒䅁䅁䅯䅒䅁䅁䅅䅁䉁䅁䅁兂卂捐䄳硅䵒䅑杷允䅁䅁䅕䅁䑁䅁䅁䅁䭁䅁䅁䅁䙁䅁䅁䅁䅁䭋䅊权䅂䅁䅁权䉂䅁䅁允䅁䅁䅅䅁䭁䍁䅣䅁䵁䅉䅅䅁䙁䅁䅁睁䅁䅁䅁权䅁䅁䅁兂䅁䅁䅁䡁䩄䅑䅯睖䅁䅁䅯䅒䅁䅁䅅䅁䉁䅁䅁睁浃䅉䅁䍄䉁䅁䅁䅂䅁䅁䅍䅁䅁䅁䅯䅁䅁䅁䅕䅁䅁䅁潁䕧䭁䍁䅷䅁䉁䅁䅁允䅁䅁䅯兌䅁䅁杷允䅁䅁䅕䅁䑁䅁䅁䅁䭁䅁䅁䅁䙁䅁䅁䅁䅁煱䄱权䩂䅁䅁权㡁䅁䅁允䅁䅁䅅䅁佁䉁䅉䅁ぁ䍁䄴䅏㕁䑁䅙免㑁䑁䅉䅁䵁䅉䅅䅁䙁䅁䅁睁䅁䅁䅁权䅁䅁䅁兂䅁䅁䅁䡁䩄䅑䅯䅑䅁䅁䅯村䅁䅁䅅䅁䉁䅁䅁睁卂兘䅕䍄䉁䅁䅁兂䅁䅁䅍䅁䅁䅁䅯䅁䅁䅁䅕䅁䅁䅁权啮䭁䕁䅙䅁䭁䕁䅍䅁䉁䅁䅁允䅁䅁䅕硚㉡椹晕歓䵁䅉䅅䅁䙁䅁䅁睁䅁䅁䅁权䅁䅁䅁兂䅁䅁䅁䝁橂䅑䅯兓䅁䅁䅯材䅁䅁䅅䅁䉁䅁䅁杄十䅁䅁䅏畁䑁䅑李㕁䑁䅉䅍ぁ䅁䅁䍄䉁䅁䅁兂䅁䅁䅍䅁䅁䅁䅯䅁䅁䅁䅕䅁䅁䅁睂啹䭁䕁䅙䅁䭁䕁䅅䅁䉁䅁䅁允䅁䅁䅯睊䅁䅁杷允䅁䅁䅕䅁䑁䅁䅁䅁䭁䅁䅁䅁䙁䅁䅁䅁䅁䵣䅬权䝂䅁䅁权䍂䅁䅁允䅁䅁䅅䅁䙁䵁坔丷㉪䍏䅰䍄䉁䅁䅁兂䅁䅁䅍䅁䅁䅁䅯䅁䅁䅁䅕䅁䅁䅁杄止䭁䙁䅣䅁䭁䕁䅉䅁䉁䅁䅁允䅁䅁䅍硰䄰䅁杷允䅁䅁䅕䅁䑁䅁䅁䅁䭁䅁䅁䅁䙁䅁䅁䅁䅁䜴䄵权塂䅁䅁权䕂䅁䅁允䅁䅁䅅䅁䑁䍁摑䅁䵁䅉䅅䅁䙁䅁䅁睁䅁䅁䅁权䅁䅁䅁兂䅁䅁䅁䕁渶䅑䅯杏䅁䅁䅯児䅁䅁䅅䅁䉁䅁䅁杄允䅁䅁睎睁䑁䅣䅏硁䑁䅧兎䅁䅁杷允䅁䅁䅕䅁䑁䅁䅁䅁䭁䅁䅁䅁䙁䅁䅁䅁䅁煋䅰权䡂䅁䅁权⭁䅁䅁允䅁䅁䅅䅁佁䉁䅁䅁㑁䍁䄴免穁䑁䅧兏ㅁ䅁䅁䍄䉁䅁䅁兂䅁䅁䅍䅁䅁䅁䅯䅁䅁䅁䅕䅁䅁䅁杄止䭁䕁䅁䅁䭁䕁䅑䅁䉁䅁䅁允䅁䅁䅍䵄ㅫ䅁杷允䅁䅁䅕䅁䑁䅁䅁䅁䭁䅁䅁䅁䙁䅁䅁䅁䅁䥳䅬权乂䅁䅁权㝁䅁䅁允䅁䅁䅅䅁佁䉁䅉䅁ぁ䑁䅕杌祁䑁䅍兏㉁䑁䅅䅁䵁䅉䅅䅁䕁䅁䅁睁䅁䅁䅁权䅁䅁䅁兂䅁䅁䅁乁㥂䅑䅯兇䅅䅁䅅䅁䉁䅁䅁杁呄睂杷允䅁䅁䅑䅁䑁䅁䅁䅁䭁䅁䅁䅁䙁䅁䅁䅁䅁䨸䅬权畁䅁䅁允䅁䅁䅅䅁䭁䅁䅷䅁䵁䅉䅅䅁䙁䅁䅁睁䅁䅁䅁权䅁䅁䅁兂䅁䅁䅁佁畂䅑䅯䅑䅁䅁䅯兒䅁䅁䅅䅁䉁䅁䅁睁睃䐲䅙䍄䉁䅁䅁兂䅁䅁䅍䅁䅁䅁䅯䅁䅁䅁䅕䅁䅁䅁杄止䭁䕁䅙䅁䭁䕁䅅䅁䉁䅁䅁允䅁䅁䅕䵩祏瑳浧こ䵁䅉䅅䅁䕁䅁䅁睁䅁䅁䅁权䅁䅁䅁兂䅁䅁䅁佁祂䅑䅯杌䅁䅁䅅䅁䉁䅁䅁权䵁䅁䅁䍄䉁䅁䅁兂䅁䅁䅍䅁䅁䅁䅯䅁䅁䅁䅕䅁䅁䅁权䕣䭁䙁䅣䅁䭁䕁䅉䅁䉁䅁䅁允䅁䅁䅍桄䄰䅁杷允䅁䅁䅕䅁䑁䅁䅁䅁䭁䅁䅁䅁䙁䅁䅁䅁䅁䝙䅎权䅂䅁䅁权䍂䅁䅁允䅁䅁䅅䅁䑁䱁㙖睖䵁䅉䅅䅁䙁䅁䅁睁䅁䅁䅁权䅁䅁䅁兂䅁䅁䅁䅁扂䅑䅯䅑䅁䅁䅯睑䅁䅁䅅䅁䉁䅁䅁睁⽄硯䄴䍄䉁䅁䅁兂䅁䅁䅍䅁䅁䅁䅯䅁䅁䅁䅕䅁䅁䅁权䕣䭁䙁䅣䅁䭁䕁䅕䅁䉁䅁䅁允䅁䅁䅍剒䅳䅁杷允䅁䅁䅕䅁䑁䅁䅁䅁䭁䅁䅁䅁䙁䅁䅁䅁䅁䩱䅊权䩂䅁䅁权㥁䅁䅁允䅁䅁䅅䅁佁䉁䅉䅁ぁ䍁䄴䅍ぁ䑁䅅睍㍁䑁䅅䅁䵁䅉䅅䅁䙁䅁䅁睁䅁䅁䅁权䅁䅁䅁兂䅁䅁䅁䭁睂䅑䅯䅑䅁䅁䅯兑䅁䅁䅅䅁䉁䅁䅁睁䭃椯䅧䍄䉁䅁䅁兂䅁䅁䅍䅁䅁䅁䅯䅁䅁䅁䅕䅁䅁䅁权䕣䭁䕁䄸䅁䭁䑁䅳䅁䉁䅁䅁允䅁䅁䅯䅕䅁䅁杷允䅁䅁䅕䅁䑁䅁䅁䅁䭁䅁䅁䅁䙁䅁䅁䅁䅁煤䅖权㙁䅁䅁权⭁䅁䅁允䅁䅁䅅䅁佁䉁䅉䅁硁䑁䅉䅍㉁䑁䅉䅎硁䑁䅫䅁䵁䅉䅅䅁䕁䅁䅁睁䅁䅁䅁权䅁䅁䅁兂䅁䅁䅁䝁䉃䅑䅯杇䅅䅁䅅䅁䉁䅁䅁权扁允䅁䍄䉁䅁䅁䅂䅁䅁䅍䅁䅁䅁䅯䅁䅁䅁䅕䅁䅁䅁獃䕲䭁䥁䅯䅁䉁䅁䅁允䅁䅁䅯睊䅁䅁杷允䅁䅁䅕䅁䑁䅁䅁䅁䭁䅁䅁䅁䙁䅁䅁䅁䅁䩯䄱权䝂䅁䅁权䉂䅁䅁允䅁䅁䅅䅁䙁佁楌敋升欶䄹䍄䉁䅁䅁兂䅁䅁䅍䅁䅁䅁䅯䅁䅁䅁䅕䅁䅁䅁䅁歓䭁䙁䅣䅁䭁䕁䅉䅁䉁䅁䅁允䅁䅁䅍祄䅅䅁杷允䅁䅁䅕䅁䑁䅁䅁䅁䭁䅁䅁䅁䙁䅁䅁䅁䅁䡯䅂权䅂䅁䅁权䍂䅁䅁允䅁䅁䅅䅁䑁偁楸䅍䵁䅉䅅䅁䙁䅁䅁睁䅁䅁䅁权䅁䅁䅁兂䅁䅁䅁䵁㕋䅑䅯䅑䅁䅁䅯兑䅁䅁䅅䅁䉁䅁䅁权湁䅁䅁䍄䉁䅁䅁兂䅁䅁䅍䅁䅁䅁䅯䅁䅁䅁䅕䅁䅁䅁权䕣䭁䕁䅁䅁䭁䕁䅕䅁䉁䅁䅁允䅁䅁䅍才焸䅁杷允䅁䅁䅕䅁䑁䅁䅁䅁䭁䅁䅁䅁䙁䅁䅁䅁䅁䱖䅰权䅂䅁䅁权䍂䅁䅁允䅁䅁䅅䅁䑁䉁浇杄䵁䅉䅅䅁䙁䅁䅁睁䅁䅁䅁权䅁䅁䅁兂䅁䅁䅁䥁兂䅑䅯睖䅁䅁䅯村䅁䅁䅅䅁䉁䅁䅁睁畁先䅁䍄䉁䅁䅁兂䅁䅁䅍䅁䅁䅁䅯䅁䅁䅁䅕䅁䅁䅁歃歫䭁䕁䅙䅁䭁䕁䅉䅁䉁䅁䅁允䅁䅁䅕㡶㥲癋牥歇䵁䅉䅅䅁䙁䅁䅁睁䅁䅁䅁权䅁䅁䅁兂䅁䅁䅁䅁扂䅑䅯杒䅁䅁䅯兒䅁䅁䅅䅁䉁䅁䅁兂あ祴塚䝯䭊䅑杷允䅁䅁䅕䅁䑁䅁䅁䅁䭁䅁䅁䅁䙁䅁䅁䅁䅁䥷䅰权䅂䅁䅁权䑂䅁䅁允䅁䅁䅅䅁䑁偁楦允䵁䅉䅅䅁䙁䅁䅁睁䅁䅁䅁权䅁䅁䅁兂䅁䅁䅁佁祂䅑䅯䅑䅁䅁䅯睑䅁䅁䅅䅁䉁䅁䅁睁敂䑴䅣䍄䉁䅁䅁兂䅁䅁䅍䅁䅁䅁䅯䅁䅁䅁䅕䅁䅁䅁杄正䭁䕁䅙䅁䭁䕁䅑䅁䉁䅁䅁允䅁䅁䅕䡥ふ䩧湸啕䵁䅉䅅䅁䕁䅁䅁睁䅁䅁䅁权䅁䅁䅁兂䅁䅁䅁䍁㙹䅑䅯杉䅁䅁䅅䅁䉁䅁䅁权䵁䅁䅁䍄䉁䅁䅁兂䅁䅁䅍䅁䅁䅁䅯䅁䅁䅁䅕䅁䅁䥁湃䕸䭁䕁䅁䅁䭁䕁䅉䅁䉁䅁䅁允䅁䅁䅍故䭫䅁杷允䅁䅁䅕䅁䑁䅁䅁䅁䭁䅁䅁䅁䙁䅁䅁䅁䅁䡫䅎权塂䅁䅁权䉂䅁䅁允䅁䅁䅅䅁䑁䱁戸䅁䵁䅉䅅䅁䙁䅁䅁睁䅁䅁䅁权䅁䅁䅁兂䅁䅁䅁䅁睱䅑䅯睖䅁䅁䅯兑䅁䅁䅅䅁䉁䅁䅁权湁䅁䅁䍄䉁䅁䅁兂䅁䅁䅍䅁䅁䅁䅯䅁䅁䅁䅕䅁䅁䅁元っ䭁䙁䅣䅁䭁䕁䅉䅁䉁䅁䅁允䅁䅁䅍桙䅳䅁杷允䅁䅁䅕䅁䑁䅁䅁䅁䭁䅁䅁䅁䙁䅁䅁䅁䅁䡫䅎权塂䅁䅁权䑂䅁䅁允䅁䅁䅅䅁䑁䥁扉䅁䵁䅉䅅䅁䙁䅁䅁睁䅁䅁䅁权䅁䅁䅁兂䅁䅁䅁䥁㙥䅑䅯睖䅁䅁䅯兑䅁䅁䅅䅁䉁䅁䅁权湁䅁䅁䍄䉁䅁䅁䅂䅁䅁䅍䅁䅁䅁䅯䅁䅁䅁䅕䅁䅁䅁杄歨䭁䝁䅣䅁䉁䅁䅁允䅁䅁䅯䅡䅁䅁杷允䅁䅁䅕䅁䑁䅁䅁䅁䭁䅁䅁䅁䙁䅁䅁䅁䅁䡫䅎权䅂䅁䅁权䕂䅁䅁允䅁䅁䅅䅁䑁䭁畕䅔䵁䅉䅅䅁䙁䅁䅁睁䅁䅁䅁权䅁䅁䅁兂䅁䅁䅁䩁穂䅑䅯䅑䅁䅁䅯兒䅁䅁䅅䅁䉁䅁䅁睁㉂欵䅉䍄䉁䅁䅁兂䅁䅁䅍䅁䅁䅁䅯䅁䅁䅁䅕䅁䅁䅁元っ䭁䕁䅙䅁䭁䕁䅅䅁䉁䅁䅁允䅁䅁䅕歚潡〱稲䕕䵁䅉䅅䅁䙁䅁䅁睁䅁䅁䅁权䅁䅁䅁兂䅁䅁䅁䩁卹䅑䅯睖䅁䅁䅯兑䅁䅁䅅䅁䉁䅁䅁权湁䅁䅁䍄䉁䅁䅁兂䅁䅁䅍䅁䅁䅁䅯䅁䅁䅁䅕䅁䅁䅁歃歫䭁䙁䅣䅁䭁䕁䅍䅁䉁䅁䅁允䅁䅁䅍礵䅯䅁杷允䅁䅁䅑䅁䑁䅁䅁䅁䭁䅁䅁䅁䙁䅁䅁䅁䅁䝑䄹权流䅁䅁允䅁䅁䅅䅁䭁䑁䅅䅁䵁䅉䅅䅁䙁䅁䅁睁䅁䅁䅁权䅁䅁䅁兂䅁䅁䅁䩁卹䅑䅯睖䅁䅁䅯睑䅁䅁䅅䅁䉁䅁䅁睁䝁䅌䅁䍄䉁䅁䅁䅂䅁䅁䅍䅁䅁䅁䅯䅁䅁䅁䅕䅁䅁䅁䅁䕊䭁䙁䅯䅁䉁䅁䅁允䅁䅁䅯党䅁䅁杷允䅁䅁䅑䅁䑁䅁䅁䅁䭁䅁䅁䅁䙁䅁䅁䅁䅁䭩䅆权楁䅁䅁允䅁䅁䅅䅁䭁䍁䅍䅁䵁䅉䅅䅁䙁䅁䅁睁䅁䅁䅁权䅁䅁䅁兂䅁䅁䅁䩁卹䅑䅯䅑䅁䅁䅯兑䅁䅁䅅䅁䉁䅁䅁权湁䅁䅁䍄䉁䅁䅁兂䅁䅁䅍䅁䅁䅁䅯䅁䅁䅁䅕䅁䅁䅁獃䕲䭁䕁䅙䅁䭁䕁䅕䅁䉁䅁䅁允䅁䅁䅕兩卷婇敘啔䵁䅉䅅䅁䕁䅁䅁睁䅁䅁䅁权䅁䅁䅁兂䅁䅁䅁䥁㙥䅑䅯䅅䅅䅁䅅䅁䉁䅁䅁权呁允䅁䍄䉁䅁䅁兂䅁䅁䅍䅁䅁䅁䅯䅁䅁䅁䅕䅁䅁䅁䅁歓䭁䙁䅣䅁䭁䕁䅅䅁䉁䅁䅁允䅁䅁䅍卐䅁䅁杷允䅁䅁䅑䅁䑁䅁䅁䅁䭁䅁䅁䅁䙁䅁䅁䅁䅁䤰䅤权啁允䅁允䅁䅁䅅䅁䭁䉁䉙䅁䵁䅉䅅䅁䙁䅁䅁睁䅁䅁䅁权䅁䅁䅁兂䅁䅁䅁䩁卹䅑䅯䅑䅁䅁䅯兒䅁䅁䅅䅁䉁䅁䅁睁⽁杓䅁䍄䉁䅁䅁兂䅁䅁䅍䅁䅁䅁䅯䅁䅁䅁䅕䅁䅁䅁捃歫䭁䕁䅙䅁䭁䕁䅍䅁䉁䅁䅁允䅁䅁䅕歮湹桥䍐歅䵁䅉䅅䅁䕁䅁䅁睁䅁䅁䅁权䅁䅁䅁兂䅁䅁䅁䭁卩䅑䅯䅆䅅䅁䅅䅁䉁䅁䅁权坁允䅁䍄䉁䅁䅁兂䅁䅁䅍䅁䅁䅁䅯䅁䅁䅁䅕䅁䅁䅁杂啧䭁䕁䅁䅁䭁䕁䅅䅁䉁䅁䅁允䅁䅁䅍杁䵉䅁杷允䅁䅁䅕䅁䑁䅁䅁䅁䭁䅁䅁䅁䙁䅁䅁䅁䅁䥙䅆权䅂䅁䅁权䍂䅁䅁允䅁䅁䅅䅁䑁乁㝉䅌䵁䅉䅅䅁䙁䅁䅁睁䅁䅁䅁权䅁䅁䅁兂䅁䅁䅁䕁坂䅑䅯睖䅁䅁䅯兒䅁䅁䅅䅁䉁䅁䅁睁晃䅋䅁䍄䉁䅁䅁兂䅁䅁䅍䅁䅁䅁䅯䅁䅁䅁䅕䅁䅁䅁权啮䭁䕁䅁䅁䭁䕁䅑䅁䉁䅁䅁允䅁䅁䅍桲㔴䅁杷允䅁䅁䅕䅁䑁䅁䅁䅁䭁䅁䅁䅁䙁䅁䅁䅁䅁䥙䅆权䅂䅁䅁权䕂䅁䅁允䅁䅁䅅䅁䑁䕁㘰睆䵁䅉䅅䅁䙁䅁䅁睁䅁䅁䅁权䅁䅁䅁兂䅁䅁䅁䝁䉃䅑䅯䅑䅁䅁䅯兒䅁䅁䅅䅁䉁䅁䅁权湁䅁䅁䍄䉁䅁䅁兂䅁䅁䅍䅁䅁䅁䅯䅁䅁䅁䅕䅁䅁䅁杂啧䭁䕁䅙䅁䭁䕁䅉䅁䉁䅁䅁允䅁䅁䅕婸樫獙䥥啓䵁䅉䅅䅁䙁䅁䅁睁䅁䅁䅁权䅁䅁䅁兂䅁䅁䅁䭁卓䅑䅯䅑䅁䅁䅯睑䅁䅁䅅䅁䉁䅁䅁睁ぃ杒䅁䍄䉁䅁䅁兂䅁䅁䅍䅁䅁䅁䅯䅁䅁䅁䅕䅁䅁䅁㡂啶䭁䕁䅙䅁䭁䕁䅑䅁䉁䅁䅁允䅁䅁䅕㉣獪瑎牫䕔䵁䅉䅅䅁䙁䅁䅁睁䅁䅁䅁权䅁䅁䅁兂䅁䅁䅁䭁卓䅑䅯杒䅁䅁䅯兒䅁䅁䅅䅁䉁䅁䅁兂偃䑌噔扉儸䅑杷允䅁䅁䅑䅁䑁䅁䅁䅁䭁䅁䅁䅁䙁䅁䅁䅁䅁䰷䅎权睁䅁䅁允䅁䅁䅅䅁䭁䍁䅧䅁䵁䅉䅅䅁䙁䅁䅁睁䅁䅁䅁权䅁䅁䅁兂䅁䅁䅁䱁䩃䅑䅯睖䅁䅁䅯兑䅁䅁䅅䅁䉁䅁䅁权湁䅁䅁䍄䉁䅁䅁兂䅁䅁䅍䅁䅁䅁䅯䅁䅁䅁䅕䅁䅁䅁啃歫䭁䕁䄰䅁䭁䑁䄸䅁䉁䅁䅁允䅁䅁䄴䅆䅁䑁䅑兎畁䑁䅍免㑁䑁䅁兏㍁䅁䅁䍄䉁䅁䅁兂䅁䅁䅍䅁䅁䅁䅯䅁䅁䅁䅕䅁䅁䅁睃啩䭁䕁䅙䅁䭁䕁䅍䅁䉁䅁䅁允䅁䅁䅕東湥灈㙸歇䵁䅉䅅䅁䙁䅁䅁睁䅁䅁䅁权䅁䅁䅁兂䅁䅁䅁䑁眲䅑䅯兔䅁䅁䅯睐䅁䅁䅅䅁䉁䅁䅁杄啁䅁䅁睍㍁䍁䄴䅎㉁䑁䅙兎穁䑁䅉䅁䵁䅉䅅䅁䕁䅁䅁睁䅁䅁䅁权䅁䅁䅁兂䅁䅁䅁䍁楩䅑䅯杉䅁䅁䅅䅁䉁䅁䅁权䵁䅁䅁䍄䉁䅁䅁兂䅁䅁䅍䅁䅁䅁䅯䅁䅁䅁䅕䅁䅁䅁䅁歓䭁䙁䅣䅁䭁䕁䅕䅁䉁䅁䅁允䅁䅁䅍祏䅅䅁杷允䅁䅁䅑䅁䑁䅁䅁䅁䭁䅁䅁䅁䙁䅁䅁䅁䅁䭈䅒权橃䅁䅁允䅁䅁䅅䅁䭁佁䄴䅁䵁䅉䅅䅁䙁䅁䅁睁䅁䅁䅁权䅁䅁䅁兂䅁䅁䅁䅁䭂䅑䅯䅑䅁䅁䅯村䅁䅁䅅䅁䉁䅁䅁睁潁穖䅷䍄䉁䅁䅁兂䅁䅁䅍䅁䅁䅁䅯䅁䅁䅁䅕䅁䅁䅁䅁歓䭁䕁䅁䅁䭁䕁䅑䅁䉁䅁䅁允䅁䅁䅍乶㈸䅁杷允䅁䅁䅕䅁䑁䅁䅁䅁䭁䅁䅁䅁䙁䅁䅁䅁䅁䕁䅰权䝂䅁䅁权䍂䅁䅁允䅁䅁䅅䅁䙁䩁㠱䤴楍歴䅰䍄䉁䅁䅁䅂䅁䅁䅍䅁䅁䅁䅯䅁䅁䅁䅕䅁䅁䅁权䕣䭁䉁䉯䅁䉁䅁䅁允䅁䅁䅯睇䅅䅁杷允䅁䅁䅕䅁䑁䅁䅁䅁䭁䅁䅁䅁䙁䅁䅁䅁䅁䕁䅰权䝂䅁䅁权䕂䅁䅁允䅁䅁䅅䅁䙁䍁塃捈樶歓䅨䍄䉁䅁䅁兂䅁䅁䅍䅁䅁䅁䅯䅁䅁䅁䅕䅁䅁䅁噂䕶䭁䕁䅁䅁䭁䕁䅅䅁䉁䅁䅁允䅁䅁䅯睊䅁䅁杷允䅁䅁䅕䅁䑁䅁䅁䅁䭁䅁䅁䅁䙁䅁䅁䅁䅁䕁䅰权䝂䅁䅁权䙂䅁䅁允䅁䅁䅅䅁䙁䭁欲婍乧啊䄹䍄䉁䅁䅁兂䅁䅁䅍䅁䅁䅁䅯䅁䅁䅁䅕䅁䅁䅁权啮䭁䙁䅣䅁䭁䕁䅅䅁䉁䅁䅁允䅁䅁䅍䉬䅳䅁杷允䅁䅁䅕䅁䑁䅁䅁䅁䭁䅁䅁䅁䙁䅁䅁䅁䅁䩯䄱权塂䅁䅁权䍂䅁䅁允䅁䅁䅅䅁䑁䡁扷䅁䵁䅉䅅䅁䕁䅁䅁睁䅁䅁䅁权䅁䅁䅁兂䅁䅁䅁乁权䅑䅯杁䅁䅁䅅䅁䉁䅁䅁权䵁允䅁䍄䉁䅁䅁兂䅁䅁䅍䅁䅁䅁䅯䅁䅁䅁䅕䅁䅁䅁权啮䭁䙁䅣䅁䭁䕁䅍䅁䉁䅁䅁允䅁䅁䅍硴䅳䅁杷允䅁䅁䅕䅁䑁䅁䅁䅁䭁䅁䅁䅁䙁䅁䅁䅁䅁扐䅂权䩂䅁䅁权⽁䅁䅁允䅁䅁䅅䅁佁䉁䅑䅁祁䑁䅙杌穁䑁䅣李㕁䑁䅙睍䅁䅁杷允䅁䅁䅑䅁䑁䅁䅁䅁䭁䅁䅁䅁䙁䅁䅁䅁䅁䬰䅂权湂䅁䅁允䅁䅁䅅䅁䭁䵁䄸䅁䵁䅉䅅䅁䙁䅁䅁睁䅁䅁䅁权䅁䅁䅁兂䅁䅁䅁䭁摃䅑䅯睖䅁䅁䅯䅒䅁䅁䅅䅁䉁䅁䅁睁癃睇䅁䍄䉁䅁䅁兂䅁䅁䅍䅁䅁䅁䅯䅁䅁䅁䅕䅁䅁䅁䅁し䭁䕁䅁䅁䭁䕁䅑䅁䉁䅁䅁允䅁䅁䅍㡷摉䅁杷允䅁䅁䅕䅁䑁䅁䅁䅁䭁䅁䅁䅁䙁䅁䅁䅁䅁䩯䄱权䅂䅁䅁权䍂䅁䅁允䅁䅁䅅䅁䑁䡁坤睒䵁䅉䅅䅁䙁䅁䅁睁䅁䅁䅁权䅁䅁䅁兂䅁䅁䅁䭁摃䅑䅯䅑䅁䅁䅯兒䅁䅁䅅䅁䉁䅁䅁睁卄䍌䅅䍄䉁䅁䅁䅂䅁䅁䅍䅁䅁䅁䅯䅁䅁䅁䅕䅁䅁䅁䍄啵䭁䍁䄴䅁䉁䅁䅁允䅁䅁䅯睌䅁䅁杷允䅁䅁䅕䅁䑁䅁䅁䅁䭁䅁䅁䅁䙁䅁䅁䅁䅁䩯䄱权䝂䅁䅁权䕂䅁䅁允䅁䅁䅅䅁䙁䭁㝨污刳歈䅰䍄䉁䅁䅁兂䅁䅁䅍䅁䅁䅁䅯䅁䅁䅁䅕䅁䅁䅁䭁䕳䭁䙁䅣䅁䭁䕁䅉䅁䉁䅁䅁允䅁䅁䅍楘䅅䅁杷允䅁䅁䅕䅁䑁䅁䅁䅁䭁䅁䅁䅁䙁䅁䅁䅁䅁䝙䅎权塂䅁䅁权䉂䅁䅁允䅁䅁䅅䅁䑁䑁捳䅁䵁䅉䅅䅁䙁䅁䅁睁䅁䅁䅁权䅁䅁䅁兂䅁䅁䅁䥁兂䅑䅯杒䅁䅁䅯兑䅁䅁䅅䅁䉁䅁䅁兂摃呷奋坃䱖䅑杷允䅁䅁䅕䅁䑁䅁䅁䅁䭁䅁䅁䅁䙁䅁䅁䅁䅁䙑䅚权䝂䅁䅁权䍂䅁䅁允䅁䅁䅅䅁䙁䑁礴剥報䙔䅂䍄䉁䅁䅁兂䅁䅁䅍䅁䅁䅁䅯䅁䅁䅁䅕䅁䅁䅁䅁し䭁䙁䅣䅁䭁䕁䅍䅁䉁䅁䅁允䅁䅁䅍䍬䅣䅁杷允䅁䅁䅕䅁䑁䅁䅁䅁䭁䅁䅁䅁䙁䅁䅁䅁䅁䙁䅴权塂䅁䅁权䕂䅁䅁允䅁䅁䅅䅁䑁䅁渴䅁䵁䅉䅅䅁䙁䅁䅁睁䅁䅁䅁权䅁䅁䅁兂䅁䅁䅁䅁扂䅑䅯䅑䅁䅁䅯兒䅁䅁䅅䅁䉁䅁䅁睁权卋䅉䍄䉁䅁䅁兂䅁䅁䅍䅁䅁䅁䅯䅁䅁䅁䅕䅁䅁䅁䅁し䭁䕁䅙䅁䭁䕁䅍䅁䉁䅁䅁允䅁䅁䅕㙂晧呎睊䕓䵁䅉䅅䅁䕁䅁䅁睁䅁䅁䅁权䅁䅁䅁兂䅁䅁䅁䭁獹䅑䅯杇䅅䅁䅅䅁䉁䅁䅁权杂䅁䅁䍄䉁䅁䅁兂䅁䅁䅍䅁䅁䅁䅯䅁䅁䅁䅕䅁䅁䅁坃䕯䭁䑁䅯䅁䭁䑁䅷䅁䉁䅁䅁允䅁䅁䄴䅅䅁䑁䅍䅍㍁䑁䅧䅏睁䑁䅫䅁䵁䅉䅅䅁䙁䅁䅁睁䅁䅁䅁权䅁䅁䅁兂䅁䅁䅁䙁䑃䅑䅯睖䅁䅁䅯村䅁䅁䅅䅁䉁䅁䅁睁橄䅋䅁䍄䉁䅁䅁兂䅁䅁䅍䅁䅁䅁䅯䅁䅁䅁䅕䅁䅁䅁歁啴䭁䕁䄰䅁䭁䑁䄴䅁䉁䅁䅁允䅁䅁䄴䅆䅁䑁䅉䅏畁䑁䅧兎祁䑁䅕䅍㍁䅁䅁䍄䉁䅁䅁兂䅁䅁䅍䅁䅁䅁䅯䅁䅁䅁䅕䅁䅁䅁兂で䭁䙁䅣䅁䭁䕁䅅䅁䉁䅁䅁允䅁䅁䅍楊䅯䅁杷允䅁䅁䅕䅁䑁䅁䅁䅁䭁䅁䅁䅁䙁䅁䅁䅁䅁䥕䅎权塂䅁䅁权䑂䅁䅁允䅁䅁䅅䅁䑁佁煳䅁䵁䅉䅅䅁䙁䅁䅁睁䅁䅁䅁权䅁䅁䅁兂䅁䅁䅁䙁䑃䅑䅯䅑䅁䅁䅯䅒䅁䅁䅅䅁䉁䅁䅁睁㉂ㅲ䅑䍄䉁䅁䅁兂䅁䅁䅍䅁䅁䅁䅯䅁䅁䅁䅕䅁䅁䅁㡂啶䭁䙁䅣䅁䭁䕁䅍䅁䉁䅁䅁允䅁䅁䅍礯䅁䅁杷允䅁䅁䅕䅁䑁䅁䅁䅁䭁䅁䅁䅁䙁䅁䅁䅁䅁䱦䄱权䅂䅁䅁权䙂䅁䅁允䅁䅁䅅䅁䑁䝁㉑䅆䵁䅉䅅䅁䙁䅁䅁睁䅁䅁䅁权䅁䅁䅁兂䅁䅁䅁䡁㥹䅑䅯杒䅁䅁䅯睑䅁䅁䅅䅁䉁䅁䅁兂杁䥊婋㥒匹䅑杷允䅁䅁䅑䅁䑁䅁䅁䅁䭁䅁䅁䅁䙁䅁䅁䅁䅁扐䅂权婁允䅁允䅁䅁䅅䅁䍁䵁䡕䍄䉁䅁䅁兂䅁䅁䅍䅁䅁䅁䅯䅁䅁䅁䅕䅁䅁䅁杂す䭁䙁䅣䅁䭁䕁䅍䅁䉁䅁䅁允䅁䅁䅍桖䅷䅁杷允䅁䅁䅕䅁䑁䅁䅁䅁䭁䅁䅁䅁䙁䅁䅁䅁䅁䝙䅎权䅂䅁䅁权䙂䅁䅁允䅁䅁䅅䅁䑁䝁档兕䵁䅉䅅䅁䕁䅁䅁睁䅁䅁䅁权䅁䅁䅁兂䅁䅁䅁䉁歹䅑䅯䅅䅅䅁䅅䅁䉁䅁䅁权呁允䅁䍄䉁䅁䅁兂䅁䅁䅍䅁䅁䅁䅯䅁䅁䅁䅕䅁䅁䅁杂す䭁䕁䅙䅁䭁䕁䅍䅁䉁䅁䅁允䅁䅁䅕穚㥺㝵煵歒䵁䅉䅅䅁䙁䅁䅁睁䅁䅁䅁权䅁䅁䅁兂䅁䅁䅁䕁穂䅑䅯睖䅁䅁䅯兒䅁䅁䅅䅁䉁䅁䅁睁穃先䅁䍄䉁䅁䅁䅂䅁䅁䅍䅁䅁䅁䅯䅁䅁䅁䅕䅁䅁䅁婁び䭁䥁䅧䅁䉁䅁䅁允䅁䅁䄴䅃䅁䑁䅅䅍睁䅁䅁䍄䉁䅁䅁兂䅁䅁䅍䅁䅁䅁䅯䅁䅁䅁䅕䅁䅁䅁杂啧䭁䕁䄰䅁䭁䑁䄸䅁䉁䅁䅁允䅁䅁䅯睊䅁䅁杷允䅁䅁䅕䅁䑁䅁䅁䅁䭁䅁䅁䅁䙁䅁䅁䅁䅁㝭䅴权䝂䅁䅁权䙂䅁䅁允䅁䅁䅅䅁䙁䍁伷䕂䩬唳䄵䍄䉁䅁䅁兂䅁䅁䅍䅁䅁䅁䅯䅁䅁䅁䅕䅁䅁䅁杂啧䭁䕁䄰䅁䭁䑁䄴䅁䉁䅁䅁允䅁䅁䄴䅆䅁䑁䅍睍畁䑁䅍䅏ㅁ䑁䅕䅎㉁䅁䅁䍄䉁䅁䅁兂䅁䅁䅍䅁䅁䅁䅯䅁䅁䅁䅕䅁䅁䅁杂啧䭁䕁䄰䅁䭁䑁䄰䅁䉁䅁䅁允䅁䅁䄴䅆䅁䑁䅍兏畁䑁䅁睍㉁䑁䅕䅏㉁䅁䅁䍄䉁䅁䅁兂䅁䅁䅍䅁䅁䅁䅯䅁䅁䅁䅕䅁䅁䅁䅂っ䭁䕁䅁䅁䭁䕁䅍䅁䉁䅁䅁允䅁䅁䅍整䑸䅁杷允䅁䅁䅕䅁䑁䅁䅁䅁䭁䅁䅁䅁䙁䅁䅁䅁䅁扬䅰权乂䅁䅁权⭁䅁䅁允䅁䅁䅅䅁佁䉁䅧䅁祁䑁䅑䅎祁䍁䄴睎㉁䑁䅁杍穁䑁䅫䅁䵁䅉䅅䅁䕁䅁䅁睁䅁䅁䅁权䅁䅁䅁兂䅁䅁䅁䭁潂䅑䅯杁䅁䅁䅅䅁䉁䅁䅁权敃䅁䅁䍄䉁䅁䅁兂䅁䅁䅍䅁䅁䅁䅯䅁䅁䅁䅕䅁䅁䅁䅂っ䭁䕁䅁䅁䭁䕁䅕䅁䉁䅁䅁允䅁䅁䅍⽪楅䅁杷允䅁䅁䅕䅁䑁䅁䅁䅁䭁䅁䅁䅁䙁䅁䅁䅁䅁䡑䅎权䝂䅁䅁权䕂䅁䅁允䅁䅁䅅䅁䙁䭁扨䭊煳䕱䅆䍄䉁䅁䅁兂䅁䅁䅍䅁䅁䅁䅯䅁䅁䅁䅕䅁䅁䅁䅂っ䭁䕁䅙䅁䭁䕁䅕䅁䉁䅁䅁允䅁䅁䅕睈瑖祌慏䕏䵁䅉䅅䅁䙁䅁䅁睁䅁䅁䅁权䅁䅁䅁兂䅁䅁䅁䭁獹䅑䅯睖䅁䅁䅯兑䅁䅁䅅䅁䉁䅁䅁睁歃䅈䅁䍄䉁䅁䅁兂䅁䅁䅍䅁䅁䅁䅯䅁䅁䅁䅕䅁䅁䅁獃䕲䭁䙁䅣䅁䭁䕁䅍䅁䉁䅁䅁允䅁䅁䅍桎䄰䅁杷允䅁䅁䅑䅁䑁䅁䅁䅁䭁䅁䅁䅁䙁䅁䅁䅁䅁䩶䅒权獁䅁䅁允䅁䅁䅅䅁䭁䅁䅷䅁䵁䅉䅅䅁䙁䅁䅁睁䅁䅁䅁权䅁䅁䅁兂䅁䅁䅁䭁獹䅑䅯睖䅁䅁䅯䅒䅁䅁䅅䅁䉁䅁䅁睁䝃䅈䅁䍄䉁䅁䅁䅂䅁䅁䅍䅁䅁䅁䅯䅁䅁䅁䅕䅁䅁䅁睃び䭁䝁䄴䅁䉁䅁䅁允䅁䅁䅯兗䅅䅁杷允䅁䅁䅕䅁䑁䅁䅁䅁䭁䅁䅁䅁䙁䅁䅁䅁䅁䙁䄵权䩂䅁䅁权⭁䅁䅁允䅁䅁䅅䅁佁䉁䅉䅁㑁䍁䄴睎硁䑁䅙兏ぁ䑁䅙䅁䵁䅉䅅䅁䙁䅁䅁睁䅁䅁䅁权䅁䅁䅁兂䅁䅁䅁䭁獹䅑䅯䅑䅁䅁䅯兑䅁䅁䅅䅁䉁䅁䅁睁佄卉䅯䍄䉁䅁䅁兂䅁䅁䅍䅁䅁䅁䅯䅁䅁䅁䅕䅁䅁䅁獃䕲䭁䕁䅁䅁䭁䕁䅑䅁䉁䅁䅁允䅁䅁䅍歘核䅁杷允䅁䅁䅕䅁䑁䅁䅁䅁䭁䅁䅁䅁䙁䅁䅁䅁䅁䤲䅨权乂䅁䅁权㝁䅁䅁允䅁䅁䅅䅁佁䉁䅑䅁㉁䑁䅙杌㍁䑁䅣䅏穁䑁䅅睍䅁䅁杷允䅁䅁䅕䅁䑁䅁䅁䅁䭁䅁䅁䅁䙁䅁䅁䅁䅁䭲䅸权䝂䅁䅁权䍂䅁䅁允䅁䅁䅅䅁䙁䑁創浢猶ぅ䄹䍄䉁䅁䅁兂䅁䅁䅍䅁䅁䅁䅯䅁䅁䅁䅕䅁䅁䅁䅂ぢ䭁䙁䅣䅁䭁䕁䅅䅁䉁䅁䅁允䅁䅁䅍剣䅷䅁杷允䅁䅁䅕䅁䑁䅁䅁䅁䭁䅁䅁䅁䙁䅁䅁䅁䅁䝑䄹权䅂䅁䅁权䍂䅁䅁允䅁䅁䅅䅁䑁䉁婧免䵁䅉䅅䅁䙁䅁䅁睁䅁䅁䅁权䅁䅁䅁兂䅁䅁䅁䕁療䅑䅯杒䅁䅁䅯兑䅁䅁䅅䅁䉁䅁䅁兂䅄奱楶呱䩸䅑杷允䅁䅁䅕䅁䑁䅁䅁䅁䭁䅁䅁䅁䙁䅁䅁䅁䅁䥷䅰权塂䅁䅁权䍂䅁䅁允䅁䅁䅅䅁䑁䵁獧䅁䵁䅉䅅䅁䙁䅁䅁睁䅁䅁䅁权䅁䅁䅁兂䅁䅁䅁䕁療䅑䅯杒䅁䅁䅯村䅁䅁䅅䅁䉁䅁䅁兂あ娳橨灙䨱䅑杷允䅁䅁䅕䅁䑁䅁䅁䅁䭁䅁䅁䅁䙁䅁䅁䅁䅁䱊䅖权塂䅁䅁权䉂䅁䅁允䅁䅁䅅䅁䑁䕁摯䅁䵁䅉䅅䅁䕁䅁䅁睁䅁䅁䅁权䅁䅁䅁兂䅁䅁䅁䅁慂䅑䅯杩䅁䅁䅅䅁䉁䅁䅁权湁䅁䅁䍄䉁䅁䅁兂䅁䅁䅍䅁䅁䅁䅯䅁䅁䅁䅕䅁䅁䅁歁啴䭁䙁䅣䅁䭁䕁䅍䅁䉁䅁䅁允䅁䅁䅍栯䄰䅁杷允䅁䅁䅕䅁䑁䅁䅁䅁䭁䅁䅁䅁䙁䅁䅁䅁䅁䱊䅖权塂䅁䅁权䕂䅁䅁允䅁䅁䅅䅁䑁䡁晅䅁䵁䅉䅅䅁䕁䅁䅁睁䅁䅁䅁权䅁䅁䅁兂䅁䅁䅁䅁扂䅑䅯杗䅁䅁䅅䅁䉁䅁䅁权杂䅁䅁䍄䉁䅁䅁兂䅁䅁䅍䅁䅁䅁䅯䅁䅁䅁䅕䅁䅁䅁歁啴䭁䙁䅣䅁䭁䕁䅕䅁䉁䅁䅁允䅁䅁䅍硺䄴䅁杷允䅁䅁䅕䅁䑁䅁䅁䅁䭁䅁䅁䅁䙁䅁䅁䅁䅁䱊䅖权䅂䅁䅁权䍂䅁䅁允䅁䅁䅅䅁䑁䅁硳䅓䵁䅉䅅䅁䙁䅁䅁睁䅁䅁䅁权䅁䅁䅁兂䅁䅁䅁䍁ㅓ䅑䅯䅑䅁䅁䅯䅒䅁䅁䅅䅁䉁䅁䅁睁摄呂䄰䍄䉁䅁䅁䅂䅁䅁䅍䅁䅁䅁䅯䅁䅁䅁䅕䅁䅁䅁佂䕰䭁䉁䉑䅁䉁䅁䅁允䅁䅁䅯杆䅅䅁杷允䅁䅁䅕䅁䑁䅁䅁䅁䭁䅁䅁䅁䙁䅁䅁䅁䅁䥳䅬权䩂䅁䅁权⽁䅁䅁允䅁䅁䅅䅁佁䉁䅉䅁ぁ䍁䄴兎睁䑁䅫杍㑁䑁䅙䅁䵁䅉䅅䅁䕁䅁䅁睁䅁䅁䅁权䅁䅁䅁兂䅁䅁䅁䡁㥹䅑䅯杊䅁䅁䅅䅁䉁䅁䅁权硁䅁䅁䍄䉁䅁䅁兂䅁䅁䅍䅁䅁䅁䅯䅁䅁䅁䅕䅁䅁䅁睃啩䭁䕁䅫䅁䭁䑁䄰䅁䉁䅁䅁允䅁䅁䄴杅䅁䑁䅑杌睁䑁䅫免㉁䑁䅫免䅁䅁杷允䅁䅁䅑䅁䑁䅁䅁䅁䭁䅁䅁䅁䙁䅁䅁䅁䅁煋䅰权啁允䅁允䅁䅁䅅䅁䭁䉁䉕䅁䵁䅉䅅䅁䙁䅁䅁睁䅁䅁䅁权䅁䅁䅁兂䅁䅁䅁䱁䩃䅑䅯兓䅁䅁䅯䅐䅁䅁䅅䅁䉁䅁䅁杄十䅁䅁睍畁䑁䅫杍㕁䑁䅧䅎㑁䅁䅁䍄䉁䅁䅁䅂䅁䅁䅍䅁䅁䅁䅯䅁䅁䅁䅕䅁䅁䅁杁此䭁䝁䄴䅁䉁䅁䅁允䅁䅁䅯䅡䅁䅁杷允䅁䅁䅕䅁䑁䅁䅁䅁䭁䅁䅁䅁䙁䅁䅁䅁䅁䥳䅬权䩂䅁䅁权㝁䅁䅁允䅁䅁䅅䅁佁䉁䅉䅁ぁ䍁䄴䅍祁䑁䅁杍穁䑁䅕䅁䵁䅉䅅䅁䙁䅁䅁睁䅁䅁䅁权䅁䅁䅁兂䅁䅁䅁乁啹䅑䅯兔䅁䅁䅯睏䅁䅁䅅䅁䉁䅁䅁杄十䅁䅁䅏畁䑁䅧䅏ㅁ䑁䅫睎穁䅁䅁䍄䉁䅁䅁兂䅁䅁䅍䅁䅁䅁䅯䅁䅁䅁䅕䅁䅁䅁歁啴䭁䕁䅙䅁䭁䕁䅅䅁䉁䅁䅁允䅁䅁䅕畅地汌港䕕䵁䅉䅅䅁䙁䅁䅁睁䅁䅁䅁权䅁䅁䅁兂䅁䅁䅁䍁ㅓ䅑䅯杒䅁䅁䅯村䅁䅁䅅䅁䉁䅁䅁兂硂礯匰婋兆䅑杷允䅁䅁䅕䅁䑁䅁䅁䅁䭁䅁䅁䅁䙁䅁䅁䅁䅁䤴䅚权塂䅁䅁权䕂䅁䅁允䅁䅁䅅䅁䑁䱁癣䅁䵁䅉䅅䅁䙁䅁䅁睁䅁䅁䅁权䅁䅁䅁兂䅁䅁䅁䍁ㅓ䅑䅯杒䅁䅁䅯睑䅁䅁䅅䅁䉁䅁䅁兂癁吷伸剪乴䅑杷允䅁䅁䅑䅁䑁䅁䅁䅁䭁䅁䅁䅁䙁䅁䅁䅁䅁䭈䅒权獁䅁䅁允䅁䅁䅅䅁䭁䅁䅷䅁䵁䅉䅅䅁䙁䅁䅁睁䅁䅁䅁权䅁䅁䅁兂䅁䅁䅁䍁ㅓ䅑䅯杒䅁䅁䅯䅒䅁䅁䅅䅁䉁䅁䅁兂桂奓䕧䅃䵊䅑杷允䅁䅁䅕䅁䑁䅁䅁䅁䭁䅁䅁䅁䙁䅁䅁䅁䅁䱊䅖权䝂䅁䅁权䙂䅁䅁允䅁䅁䅅䅁䙁䅁癤べ䝪䙍䅂䍄䉁䅁䅁兂䅁䅁䅍䅁䅁䅁䅯䅁䅁䅁䅕䅁䅁䅁捄䕬䭁䕁䅫䅁䭁䑁䄸䅁䉁䅁䅁允䅁䅁䄴杆䅁䑁䅅䅏祁䍁䄴李㍁䑁䅍䅎睁䑁䅫䅁䵁䅉䅅䅁䙁䅁䅁睁䅁䅁䅁权䅁䅁䅁兂䅁䅁䅁乁啹䅑䅯兓䅁䅁䅯児䅁䅁䅅䅁䉁䅁䅁杄坁䅁䅁免㕁䑁䅅杌硁䑁䅣睍睁䑁䅉免䅁䅁杷允䅁䅁䅑䅁䑁䅁䅁䅁䭁䅁䅁䅁䙁䅁䅁䅁䅁䭩䅆权允允䅁允䅁</t>
  </si>
  <si>
    <t>䅁䅅䅁䭁䉁䉍䅁䵁䅉䅅䅁䙁䅁䅁睁䅁䅁䅁权䅁䅁䅁兂䅁䅁䅁乁啹䅑䅯兓䅁䅁䅯䅐䅁䅁䅅䅁䉁䅁䅁杄佁䅁䅁免㕁䑁䅕杌ㅁ䑁䅣䅁䵁䅉䅅䅁䙁䅁䅁睁䅁䅁䅁权䅁䅁䅁兂䅁䅁䅁䍁楩䅑䅯䅑䅁䅁䅯睑䅁䅁䅅䅁䉁䅁䅁睁䡄䅂䅁䍄䉁䅁䅁䅂䅁䅁䅍䅁䅁䅁䅯䅁䅁䅁䅕䅁䅁䅁䅃䕕䭁䉁䉑䅁䉁䅁䅁允䅁䅁䅯兆䅅䅁杷允䅁䅁䅑䅁䑁䅁䅁䅁䭁䅁䅁䅁䙁䅁䅁䅁䅁牭䅊权䵃䅁䅁允䅁䅁䅅䅁䭁䥁䄰䅁䵁䅉䅅䅁䙁䅁䅁睁䅁䅁䅁权䅁䅁䅁兂䅁䅁䅁乁啹䅑䅯兔䅁䅁䅯材䅁䅁䅅䅁䉁䅁䅁杄啁䅁䅁睍㉁䍁䄴免硁䑁䅕兎㑁䑁䅣䅁䵁䅉䅅䅁䙁䅁䅁睁䅁䅁䅁权䅁䅁䅁兂䅁䅁䅁䡁癋䅑䅯䅑䅁䅁䅯䅒䅁䅁䅅䅁䉁䅁䅁睁祃ㅎ䅙䍄䉁䅁䅁䅂䅁䅁䅍䅁䅁䅁䅯䅁䅁䅁䅕䅁䅁䅁䅁歘䭁䝁䄴䅁䉁䅁䅁允䅁䅁䅯睧䅁䅁杷允䅁䅁䅑䅁䑁䅁䅁䅁䭁䅁䅁䅁䭁䅁䅷䅁䭁䍁䅯䅁䉁䅁䅁允䅁䅁䅯䅄䅁䅁杷允䅁䅁䅕䅁䑁䅁䅁䅁䭁䅁䅁䅁䙁䅁䅁䅁䅁䨳䅒权偂䅁䅁权㝁䅁䅁允䅁䅁䅅䅁䭁䅁䅷䅁䵁䅉䅅䅁䙁䅁䅁睁䅁䅁䅁权䅁䅁䅁兂䅁䅁䅁䭁潂䅑䅯兓䅁䅁䅯睐䅁䅁䅅䅁䉁䅁䅁杄十䅁䅁䅏畁䑁䅫睎㉁䑁䅅睍祁䅁䅁䍄䉁䅁䅁兂䅁䅁䅍䅁䅁䅁䅯䅁䅁䅁䅯䅄䅁䅁䅯兔䅁䅁䅯睐䅁䅁䅅䅁䉁䅁䅁权湁䅁䅁䍄䉁䅁䅁兂䅁䅁䅍䅁䅁䅁䅯䅁䅁䅁䅯䅄䅁䅁䅯兔䅁䅁䅯材䅁䅁䅅䅁䉁䅁䅁权湁䅁䅁䍄䉁䅁䅁兂䅁䅁䅍䅁䅁䅁䅯䅁䅁䅁䅯䅄䅁䅁䅯兔䅁䅁䅯䅐䅁䅁䅅䅁䉁䅁䅁权湁䅁䅁䍄䉁䅁䅁䅂䅁䅁䅍䅁䅁䅁䅯䅁䅁䅁䅕䅁䅁䅁歁啴䭁䉁䉑䅁䉁䅁䅁允䅁䅁䅯兆䅅䅁杷允䅁䅁䅕䅁䑁䅁䅁䅁䭁䅁䅁䅁䭁䅁䅷䅁䭁䕁䄰䅁䭁䑁䅳䅁䉁䅁䅁允䅁䅁䅯睊䅁䅁杷允䅁䅁䅕䅁䑁䅁䅁䅁䭁䅁䅁䅁䭁䅁䅷䅁䭁䕁䄸䅁䭁䑁䅳䅁䉁䅁䅁允䅁䅁䅯䅄䅁䅁杷允䅁䅁䅕䅁䑁䅁䅁䅁䭁䅁䅁䅁䙁䅁䅁䅁䅁䭙䅂权䩂䅁䅁权⽁䅁䅁允䅁䅁䅅䅁佁䉁䅙䅁硁䑁䅧杍畁䑁䅙睎穁䑁䅑䅍㕁䅁䅁䍄䉁䅁䅁兂䅁䅁䅍䅁䅁䅁䅯䅁䅁䅁䅕䅁䅁䅁潄啯䭁䕁䄰䅁䭁䑁䄴䅁䉁䅁䅁允䅁䅁䄴杅䅁䑁䅍杍畁䑁䅍睍穁䑁䅉䅎䅁䅁杷允䅁䅁䅕䅁䑁䅁䅁䅁䭁䅁䅁䅁䙁䅁䅁䅁䅁䭲䅸权乂䅁䅁权㥁䅁䅁允䅁䅁䅅䅁佁䉁䅑䅁穁䑁䅧杌ㅁ䑁䅉睎㍁䑁䅙兏䅁䅁杷允䅁䅁䅕䅁䑁䅁䅁䅁䭁䅁䅁䅁䙁䅁䅁䅁䅁䭙䅂权䩂䅁䅁权⭁䅁䅁允䅁䅁䅅䅁佁䉁䅙䅁硁䑁䅧李畁䑁䅧睎ぁ䑁䅧兏㑁䅁䅁䍄䉁䅁䅁䅂䅁䅁䅍䅁䅁䅁䅯䅁䅁䅁䅕䅁䅁䅁睄䕥䭁䉁䉫䅁䉁䅁䅁允䅁䅁䅉儰䵣䅉䅅䅁䙁䅁䅁睁䅁䅁䅁权䅁䅁䅁兂䅁䅁䅁䝁权䅑䅯兓䅁䅁䅯䅐䅁䅁䅅䅁䉁䅁䅁杄佁䅁䅁免㕁䑁䅕杌ㅁ䑁䅣䅁䵁䅉䅅䅁䕁䅁䅁睁䅁䅁䅁权䅁䅁䅁兂䅁䅁䅁䩁卹䅑䅯䅉䅅䅁䅅䅁䉁䅁䅁权䵁䅁䅁䍄䉁䅁䅁兂䅁䅁䅍䅁䅁䅁䅯䅁䅁䅁䅕䅁䅁䅁睂啹䭁䕁䄰䅁䭁䑁䄰䅁䉁䅁䅁允䅁䅁䄴䅆䅁䑁䅕兎畁䑁䅧䅏睁䑁䅕睎㍁䅁䅁䍄䉁䅁䅁䅂䅁䅁䅍䅁䅁䅁䅯䅁䅁䅁䅕䅁䅁䅁潁歯䭁䥁䅷䅁䉁䅁䅁允䅁䅁䅯眳䅁䅁杷允䅁䅁䅕䅁䑁䅁䅁䅁䭁䅁䅁䅁䙁䅁䅁䅁䅁䭙䅂权乂䅁䅁权⭁䅁䅁允䅁䅁䅅䅁佁䉁䅑䅁ぁ䑁䅙杌ぁ䑁䅑睍穁䑁䅙兎䅁䅁杷允䅁䅁䅕䅁䑁䅁䅁䅁䭁䅁䅁䅁䙁䅁䅁䅁䅁䨸䅬权䅂䅁䅁权䑂䅁䅁允䅁䅁䅅䅁䑁䡁䭙䅁䵁䅉䅅䅁䙁䅁䅁睁䅁䅁䅁权䅁䅁䅁兂䅁䅁䅁䝁权䅑䅯兔䅁䅁䅯児䅁䅁䅅䅁䉁䅁䅁杄啁䅁䅁䅎ㅁ䍁䄴睎㉁䑁䅕兏祁䑁䅅䅁䵁䅉䅅䅁䙁䅁䅁睁䅁䅁䅁权䅁䅁䅁兂䅁䅁䅁䝁权䅑䅯睔䅁䅁䅯睏䅁䅁䅅䅁䉁䅁䅁权剂䅁䅁䍄䉁䅁䅁兂䅁䅁䅍䅁䅁䅁䅯䅁䅁䅁䅕䅁䅁䅁瑄䕵䭁䕁䅫䅁䭁䑁䅳䅁䉁䅁䅁允䅁䅁䄴䅆䅁䑁䅉䅍睁䍁䄴䅍㉁䑁䅧免硁䅁䅁䍄䉁䅁䅁兂䅁䅁䅍䅁䅁䅁䅯䅁䅁䅁䅕䅁䅁䅁瑄䕵䭁䕁䄰䅁䭁䑁䄸䅁䉁䅁䅁允䅁䅁䄴䅆䅁䑁䅍睍畁䑁䅙杍㕁䑁䅉䅍㕁䅁䅁䍄䉁䅁䅁兂䅁䅁䅍䅁䅁䅁䅯䅁䅁䅁䅕䅁䅁䅁瑄䕵䭁䕁䄰䅁䭁䑁䄴䅁䉁䅁䅁允䅁䅁䄴䅆䅁䑁䅍睍畁䑁䅣免睁䑁䅅兏穁䅁䅁䍄䉁䅁䅁兂䅁䅁䅍䅁䅁䅁䅯䅁䅁䅁䅕䅁䅁䅁瑄䕵䭁䕁䄸䅁䭁䑁䅳䅁䉁䅁䅁允䅁䅁䅯杕䅁䅁杷允䅁䅁䅕䅁䑁䅁䅁䅁䭁䅁䅁䅁䙁䅁䅁䅁䅁䩶䅒权䩂䅁䅁权⭁䅁䅁允䅁䅁䅅䅁佁䉁䅑䅁祁䑁䅑杌ぁ䑁䅉兎㍁䑁䅫免䅁䅁杷允䅁䅁䅕䅁䑁䅁䅁䅁䭁䅁䅁䅁䙁䅁䅁䅁䅁䥳䅬权乂䅁䅁权⭁䅁䅁允䅁䅁䅅䅁佁䉁䅑䅁ㅁ䑁䅍杌ぁ䑁䅍睍㕁䑁䅫睍䅁䅁杷允䅁䅁䅕䅁䑁䅁䅁䅁䭁䅁䅁䅁䙁䅁䅁䅁䅁䩶䅒权䩂䅁䅁权㥁䅁䅁允䅁䅁䅅䅁佁䉁䅑䅁祁䑁䅕杌硁䑁䅫杍㕁䑁䅅兏䅁䅁杷允䅁䅁䅕䅁䑁䅁䅁䅁䭁䅁䅁䅁䙁䅁䅁䅁䅁䩶䅒权䩂䅁䅁权㡁䅁䅁允䅁䅁䅅䅁佁䉁䅑䅁祁䑁䅕杌㍁䑁䅣杍穁䑁䅕李䅁䅁杷允䅁䅁䅕䅁䑁䅁䅁䅁䭁䅁䅁䅁䙁䅁䅁䅁䅁䩶䅒权乂䅁䅁权⽁䅁䅁允䅁䅁䅅䅁佁䉁䅑䅁ぁ䑁䅁杌硁䑁䅣兏ㅁ䑁䅣兏䅁䅁杷允䅁䅁䅕䅁䑁䅁䅁䅁䭁䅁䅁䅁䙁䅁䅁䅁䅁煓䅨权䝂䅁䅁权䑂䅁䅁允䅁䅁䅅䅁䙁佁䌰㍡⽸䭡⽙䍄䉁䅁䅁兂䅁䅁䅍䅁䅁䅁䅯䅁䅁䅁䅕䅁䅁䅁㡃䕬䭁䕁䄰䅁䭁䑁䄴䅁䉁䅁䅁允䅁䅁䄴䅆䅁䑁䅧䅎畁䑁䅁兎穁䑁䅁䅏㍁䅁䅁䍄䉁䅁䅁䅂䅁䅁䅍䅁䅁䅁䅯䅁䅁䅁䅕䅁䅁䅁啂歵䭁䍁䉁䅁䉁䅁䅁允䅁䅁䅯䅄䅁䅁杷允䅁䅁䅕䅁䑁䅁䅁䅁䭁䅁䅁䅁䙁䅁䅁䅁䅁䩶䅒权乂䅁䅁权㥁䅁䅁允䅁䅁䅅䅁佁䉁䅑䅁硁䑁䅁睎畁䑁䅅睎ㅁ䑁䅉兎䅁䅁杷允䅁䅁䅕䅁䑁䅁䅁䅁䭁䅁䅁䅁䙁䅁䅁䅁䅁䩶䅒权偂䅁䅁权㝁䅁䅁允䅁䅁䅅䅁䭁䅁䅷䅁䵁䅉䅅䅁䙁䅁䅁睁䅁䅁䅁权䅁䅁䅁兂䅁䅁䅁䩁卩䅑䅯兓䅁䅁䅯睐䅁䅁䅅䅁䉁䅁䅁杄十䅁䅁䅎畁䑁䅍兏穁䑁䅁睎㉁䅁䅁䍄䉁䅁䅁䅂䅁䅁䅍䅁䅁䅁䅯䅁䅁䅁䅕䅁䅁䅁䅂歖䭁䍁䅙䅁䉁䅁䅁允䅁䅁䅯免䅁䅁杷允䅁䅁䅑䅁䑁䅁䅁䅁䭁䅁䅁䅁䙁䅁䅁䅁䅁㝩䅊权慁允䅁允䅁䅁䅅䅁䭁䉁䈰䅁䵁䅉䅅䅁䙁䅁䅁睁䅁䅁䅁权䅁䅁䅁兂䅁䅁䅁䩁卩䅑䅯兓䅁䅁䅯䅐䅁䅁䅅䅁䉁䅁䅁杄十䅁䅁睍畁䑁䅧李祁䑁䅅李ㅁ䅁䅁䍄䉁䅁䅁兂䅁䅁䅍䅁䅁䅁䅯䅁䅁䅁䅕䅁䅁䅁奃歫䭁䕁䄰䅁䭁䑁䄴䅁䉁䅁䅁允䅁䅁䄴䅆䅁䑁䅕兏畁䑁䅑䅏㍁䑁䅫䅍ㅁ䅁䅁䍄䉁䅁䅁兂䅁䅁䅍䅁䅁䅁䅯䅁䅁䅁䅕䅁䅁䅁奃歫䭁䕁䄰䅁䭁䑁䄰䅁䉁䅁䅁允䅁䅁䄴䅆䅁䑁䅧䅍畁䑁䅧䅏祁䑁䅅兎㕁䅁䅁䍄䉁䅁䅁兂䅁䅁䅍䅁䅁䅁䅯䅁䅁䅁䅕䅁䅁䅁奃歫䭁䕁䄰䅁䭁䑁䅷䅁䉁䅁䅁允䅁䅁䄴䅆䅁䑁䅕䅎畁䑁䅫杍祁䑁䅣䅏ㅁ䅁䅁䍄䉁䅁䅁䅂䅁䅁䅍䅁䅁䅁䅯䅁䅁䅁䅕䅁䅁䅁潄啩䭁䍁䄴䅁䉁䅁䅁允䅁䅁䅯䅄䅁䅁杷允䅁䅁䅕䅁䑁䅁䅁䅁䭁䅁䅁䅁䙁䅁䅁䅁䅁䩭䅊权乂䅁䅁权㝁䅁䅁允䅁䅁䅅䅁佁䉁䅑䅁ㅁ䑁䅉杌祁䑁䅧免睁䑁䅍睎䅁䅁杷允䅁䅁䅕䅁䑁䅁䅁䅁䭁䅁䅁䅁䙁䅁䅁䅁䅁䙁䄵权䩂䅁䅁权㥁䅁䅁允䅁䅁䅅䅁佁䉁䅉䅁㕁䍁䄴免祁䑁䅕睍ぁ䑁䅫䅁䵁䅉䅅䅁䕁䅁䅁睁䅁䅁䅁权䅁䅁䅁兂䅁䅁䅁䙁㙓䅑䅯䅌䅁䅁䅅䅁䉁䅁䅁权䵁䅁䅁䍄䉁䅁䅁兂䅁䅁䅍䅁䅁䅁䅯䅁䅁䅁䅕䅁䅁䅁䅁歘䭁䕁䅫䅁䭁䑁䅳䅁䉁䅁䅁允䅁䅁䄴杅䅁䑁䅫杌㍁䑁䅕兎㉁䑁䅅李䅁䅁杷允䅁䅁䅕䅁䑁䅁䅁䅁䭁䅁䅁䅁䙁䅁䅁䅁䅁䙁䄵权乂䅁䅁权⭁䅁䅁允䅁䅁䅅䅁佁䉁䅑䅁穁䑁䅉杌㉁䑁䅕杍㑁䑁䅉䅎䅁䅁杷允䅁䅁䅕䅁䑁䅁䅁䅁䭁䅁䅁䅁䙁䅁䅁䅁䅁䙁䄵权乂䅁䅁权㡁䅁䅁允䅁䅁䅅䅁佁䉁䅑䅁祁䑁䅙杌穁䑁䅕䅏㑁䑁䅧䅎䅁䅁杷允䅁䅁䅕䅁䑁䅁䅁䅁䭁䅁䅁䅁䙁䅁䅁䅁䅁䙁䄵权乂䅁䅁权㝁䅁䅁允䅁䅁䅅䅁佁䉁䅑䅁祁䑁䅑杌㕁䑁䅉免㍁䑁䅍兏䅁䅁杷允䅁䅁䅕䅁䑁䅁䅁䅁䭁䅁䅁䅁䙁䅁䅁䅁䅁䤲䅨权䩂䅁䅁权⭁䅁䅁允䅁䅁䅅䅁佁䉁䅉䅁ぁ䍁䄴䅎祁䑁䅍睍㉁䑁䅣䅁䵁䅉䅅䅁䙁䅁䅁睁䅁䅁䅁权䅁䅁䅁兂䅁䅁䅁䩁卓䅑䅯兓䅁䅁䅯睐䅁䅁䅅䅁䉁䅁䅁杄十䅁䅁䅎畁䑁䅕䅍㕁䑁䅉䅏㉁䅁䅁䍄䉁䅁䅁兂䅁䅁䅍䅁䅁䅁䅯䅁䅁䅁䅕䅁䅁䅁啃歫䭁䕁䅫䅁䭁䑁䄴䅁䉁䅁䅁允䅁䅁䄴杅䅁䑁䅑杌ぁ䑁䅅䅍睁䑁䅍睍䅁䅁杷允䅁䅁䅕䅁䑁䅁䅁䅁䭁䅁䅁䅁䙁䅁䅁䅁䅁䩬䅊权䩂䅁䅁权㥁䅁䅁允䅁䅁䅅䅁佁䉁䅉䅁ぁ䍁䄴䅍㕁䑁䅅李㕁䑁䅅䅁䵁䅉䅅䅁䙁䅁䅁睁䅁䅁䅁权䅁䅁䅁兂䅁䅁䅁䩁卓䅑䅯兔䅁䅁䅯睏䅁䅁䅅䅁䉁䅁䅁杄啁䅁䅁䅎硁䍁䄴兏㍁䑁䅍䅎ㅁ䑁䅕䅁䵁䅉䅅䅁䙁䅁䅁睁䅁䅁䅁权䅁䅁䅁兂䅁䅁䅁䉷兘䅑䅯䅑䅁䅁䅯村䅁䅁䅅䅁䉁䅁䅁睁晄杳䅣䍄䉁䅁䅁兂䅁䅁䅍䅁䅁䅁䅯䅁䅁䅁䅕䅁䅁䅁啃歫䭁䕁䄸䅁䭁䑁䅳䅁䉁䅁䅁允䅁䅁䅯䅄䅁䅁杷允䅁䅁䅕䅁䑁䅁䅁䅁䭁䅁䅁䅁䙁䅁䅁䅁䅁䡫䅎权䩂䅁䅁权㥁䅁䅁允䅁䅁䅅䅁佁䉁䅉䅁㑁䍁䄴兏ぁ䑁䅅睎睁䑁䅑䅁䵁䅉䅅䅁䙁䅁䅁睁䅁䅁䅁权䅁䅁䅁兂䅁䅁䅁䍁煱䅑䅯兓䅁䅁䅯睐䅁䅁䅅䅁䉁䅁䅁杄啁䅁䅁杍㑁䍁䄴䅎ㅁ䑁䅑兏硁䑁䅉䅁䵁䅉䅅䅁䕁䅁䅁睁䅁䅁䅁权䅁䅁䅁兂䅁䅁䅁乁啹䅑䅯睯䅁䅁䅅䅁䉁䅁䅁权歃䅁䅁䍄䉁䅁䅁䅂䅁䅁䅍䅁䅁䅁䅯䅁䅁䅁䅕䅁䅁䅁权啮䭁䉁䉫䅁䉁䅁䅁允䅁䅁䅉儰䵣䅉䅅䅁䙁䅁䅁睁䅁䅁䅁权䅁䅁䅁兂䅁䅁䅁䍁㡂䅑䅯䅑䅁䅁䅯睑䅁䅁䅅䅁䉁䅁䅁睁⽁硄䅷䍄䉁䅁䅁䅂䅁䅁䅍䅁䅁䅁䅯䅁䅁䅁䅕䅁䅁䅁䅃啕䭁䥁䅷䅁䉁䅁䅁允䅁䅁䅯眳䅁䅁杷允䅁䅁䅕䅁䑁䅁䅁䅁䭁䅁䅁䅁䙁䅁䅁䅁䅁煋䅰权䩂䅁䅁权⭁䅁䅁允䅁䅁䅅䅁佁䉁䅑䅁祁䑁䅑杌ぁ䑁䅉兎㍁䑁䅫免䅁䅁杷允䅁䅁䅕䅁䑁䅁䅁䅁䭁䅁䅁䅁䙁䅁䅁䅁䅁煋䅰权䩂䅁䅁权㝁䅁䅁允䅁䅁䅅䅁佁䉁䅉䅁祁䑁䅙杌穁䑁䅙兎硁䑁䅉䅁䵁䅉䅅䅁䙁䅁䅁睁䅁䅁䅁权䅁䅁䅁兂䅁䅁䅁䭁㍡䅑䅯兔䅁䅁䅯睐䅁䅁䅅䅁䉁䅁䅁杄啁䅁䅁睍ぁ䍁䄴䅍ぁ䑁䅍杍祁䑁䅫䅁䵁䅉䅅䅁䕁䅁䅁睁䅁䅁䅁权䅁䅁䅁兂䅁䅁䅁䱁䩃䅑䅯杊䅁䅁䅅䅁䉁䅁䅁权潁䅁䅁䍄䉁䅁䅁兂䅁䅁䅍䅁䅁䅁䅯䅁䅁䅁䅕䅁䅁䅁煁歱䭁䕁䄰䅁䭁䑁䄸䅁䉁䅁䅁允䅁䅁䄴䅆䅁䑁䅑睎畁䑁䅑杍㕁䑁䅕睎㍁䅁䅁䍄䉁䅁䅁兂䅁䅁䅍䅁䅁䅁䅯䅁䅁䅁䅕䅁䅁䅁煁歱䭁䕁䄰䅁䭁䑁䄰䅁䉁䅁䅁允䅁䅁䄴䅆䅁䑁䅫兏畁䑁䅧免祁䑁䅫睎ㅁ䅁䅁䍄䉁䅁䅁兂䅁䅁䅍䅁䅁䅁䅯䅁䅁䅁䅕䅁䅁䅁煁歱䭁䕁䄸䅁䭁䑁䅳䅁䉁䅁䅁允䅁䅁䅯䅄䅁䅁杷允䅁䅁䅕䅁䑁䅁䅁䅁䭁䅁䅁䅁䙁䅁䅁䅁䅁䤰䅤权䩂䅁䅁权㥁䅁䅁允䅁䅁䅅䅁佁䉁䅉䅁穁䍁䄴睎睁䑁䅕兏睁䑁䅣䅁䵁䅉䅅䅁䕁䅁䅁睁䅁䅁䅁权䅁䅁䅁兂䅁䅁䅁䕁療䅑䅯睯䅁䅁䅅䅁䉁䅁䅁权汃䅁䅁䍄䉁䅁䅁䅂䅁䅁䅍䅁䅁䅁䅯䅁䅁䅁䅕䅁䅁䅁睃啩䭁䉁䉫䅁䉁䅁䅁允䅁䅁䅉朰䵣䅉䅅䅁䙁䅁䅁睁䅁䅁䅁权䅁䅁䅁兂䅁䅁䅁乁䡃䅑䅯兔䅁䅁䅯睐䅁䅁䅅䅁䉁䅁䅁杄啁䅁䅁兎祁䍁䄴䅎祁䑁䅕睍㕁䑁䅑䅁䵁䅉䅅䅁䕁䅁䅁睁䅁䅁䅁权䅁䅁䅁兂䅁䅁䅁䝁橂䅑䅯睩䅁䅁䅅䅁䉁䅁䅁权䵁䅁䅁䍄䉁䅁䅁兂䅁䅁䅍䅁䅁䅁䅯䅁䅁䅁䅕䅁䅁䅁兄と䭁䕁䄰䅁䭁䑁䄴䅁䉁䅁䅁允䅁䅁䄴䅆䅁䑁䅕睎畁䑁䅧兎ぁ䑁䅉睎ぁ䅁䅁䍄䉁䅁䅁䅂䅁䅁䅍䅁䅁䅁䅯䅁䅁䅁䅕䅁䅁䅁捄䕬䭁䍁䅯䅁䉁䅁䅁允䅁䅁䅯䅄䅁䅁杷允䅁䅁䅕䅁䑁䅁䅁䅁䭁䅁䅁䅁䙁䅁䅁䅁䅁䤰䅤权乂䅁䅁权㡁䅁䅁允䅁䅁䅅䅁佁䉁䅑䅁ㅁ䑁䅅杌㕁䑁䅕李睁䑁䅕兏䅁䅁杷允䅁䅁䅕䅁䑁䅁䅁䅁䭁䅁䅁䅁䙁䅁䅁䅁䅁䩯䅊权䩂䅁䅁权⽁䅁䅁允䅁䅁䅅䅁佁䉁䅉䅁ぁ䍁䄴睍㕁䑁䅍䅍㍁䑁䅙䅁䵁䅉䅅䅁䙁䅁䅁睁䅁䅁䅁权䅁䅁䅁兂䅁䅁䅁䭁千䅑䅯兓䅁䅁䅯材䅁䅁䅅䅁䉁䅁䅁杄十䅁䅁䅎畁䑁䅍䅍祁䑁䅅䅎㕁䅁䅁䍄䉁䅁䅁䅂䅁䅁䅍䅁䅁䅁䅯䅁䅁䅁䅕䅁䅁䅁潁䕧䭁䝁䄴䅁䉁䅁䅁允䅁䅁䅯䄳䅁䅁杷允䅁䅁䅕䅁䑁䅁䅁䅁䭁䅁䅁䅁䙁䅁䅁䅁䅁䩯䅊权乂䅁䅁权㥁䅁䅁允䅁䅁䅅䅁佁䉁䅑䅁㍁䑁䅫杌㍁䑁䅙䅍㉁䑁䅉睎䅁䅁杷允䅁䅁䅕䅁䑁䅁䅁䅁䭁䅁䅁䅁䙁䅁䅁䅁䅄摆䅂权䅂䅁䅁权䕂䅁䅁允䅁䅁䅅䅁䭁䍁䅣䅁䵁䅉䅅䅁䕁䅁䅁睁䅁䅁䅁权䅁䅁䅁兂䅁䅁䅁䕁獡䅑䅯䅇䅅䅁䅅䅁䉁䅁䅁权湁䅁䅁䍄䉁䅁䅁兂䅁䅁䅍䅁䅁䅁䅯䅁䅁䅁䅕䅁䅁䅁权歫䭁䕁䄰䅁䭁䑁䅳䅁䉁䅁䅁允䅁䅁䄴䅆䅁䑁䅕䅎畁䑁䅣睍㕁䑁䅁免ㅁ䅁䅁䍄䉁䅁䅁兂䅁䅁䅍䅁䅁䅁䅯䅁䅁䅁䅕䅁䅁䅁权䕡䭁䕁䅫䅁䭁䑁䄴䅁䉁䅁䅁允䅁䅁䄴杅䅁䑁䅫杌硁䑁䅅䅍ぁ䑁䅉睎䅁䅁杷允䅁䅁䅑䅁䑁䅁䅁䅁䭁䅁䅁䅁䙁䅁䅁䅁䅁䩱䅊权婁允䅁允䅁䅁䅅䅁䍁乁䡍䍄䉁䅁䅁兂䅁䅁䅍䅁䅁䅁䅯䅁䅁䅁䅕䅁䅁䅁权䕡䭁䕁䅫䅁䭁䑁䄰䅁䉁䅁䅁允䅁䅁䄴䅅䅁䑁䅫杌ぁ䑁䅣䅎㉁䑁䅙䅁䵁䅉䅅䅁䙁䅁䅁睁䅁䅁䅁权䅁䅁䅁兂䅁䅁䅁䭁潂䅑䅯兓䅁䅁䅯䅐䅁䅁䅅䅁䉁䅁䅁杄十䅁䅁兏畁䑁䅧睎㕁䑁䅍䅏祁䅁䅁䍄䉁䅁䅁兂䅁䅁䅍䅁䅁䅁䅯䅁䅁䅁䅕䅁䅁䅁权䕡䭁䕁䅫䅁䭁䑁䅳䅁䉁䅁䅁允䅁䅁䄴䅆䅁䑁䅅䅍畁䑁䅅睍㕁䑁䅉李㉁䅁䅁䍄䉁䅁䅁䅂䅁䅁䅍䅁䅁䅁䅯䅁䅁䅁䅕䅁䅁䅁睃啩䭁䅁䅉䅁䉁䅁䅁允䅁䅁䅯杯䅁䅁杷允䅁䅁䅕䅁䑁䅁䅁䅁䭁䅁䅁䅁䙁䅁䅁䅁䅁䝯䅨权乂䅁䅁权⭁䅁䅁允䅁䅁䅅䅁佁䉁䅑䅁穁䑁䅁杌硁䑁䅉兏硁䑁䅧李䅁䅁杷允䅁䅁䅕䅁䑁䅁䅁䅁䭁䅁䅁䅁䙁䅁䅁䅁䅁䝯䅨权乂䅁䅁权㡁䅁䅁允䅁䅁䅅䅁佁䉁䅑䅁ぁ䑁䅙杌祁䑁䅫䅏穁䑁䅧免䅁䅁杷允䅁䅁䅕䅁䑁䅁䅁䅁䭁䅁䅁䅁䙁䅁䅁䅁䅁䠸䅨权䩂䅁䅁权㝁䅁䅁允䅁䅁䅅䅁佁䉁䅑䅁硁䑁䅁杌ㅁ䑁䅙杍㑁䑁䅧兏䅁䅁杷允䅁䅁䅕䅁䑁䅁䅁䅁䭁䅁䅁䅁䙁䅁䅁䅁䅁䝯䅨权偂䅁䅁权㝁䅁䅁允䅁䅁䅅䅁䭁䙁䅁䅁䵁䅉䅅䅁䙁䅁䅁睁䅁䅁䅁权䅁䅁䅁兂䅁䅁䅁䭁㥵䅑䅯睖䅁䅁䅯睑䅁䅁䅅䅁䉁䅁䅁睁㍂杋䅁䍄䉁䅁䅁䅂䅁䅁䅍䅁䅁䅁䅯䅁䅁䅁䅕䅁䅁䅁瑄䕵䭁䥁䅳䅁䉁䅁䅁允䅁䅁䅯䅄䅁䅁杷允䅁䅁䅕䅁䑁䅁䅁䅁䭁䅁䅁䅁䙁䅁䅁䅁䅁扐䅂权䩂䅁䅁权⭁䅁䅁允䅁䅁䅅䅁佁䉁䅑䅁祁䑁䅑杌ぁ䑁䅉兎㍁䑁䅫免䅁䅁杷允䅁䅁䅑䅁䑁䅁䅁䅁䭁䅁䅁䅁䙁䅁䅁䅁䅁䤴䅚权畁䅁䅁允䅁䅁䅅䅁䭁䅁䅷䅁䵁䅉䅅䅁䕁䅁䅁睁䅁䅁䅁权䅁䅁䅁兂䅁䅁䅁䉁⽋䅑䅯䅉䅅䅁䅅䅁䉁䅁䅁权䵁䅁䅁䍄䉁䅁䅁䅂䅁䅁䅍䅁䅁䅁䅯䅁䅁䅁䅕䅁䅁䅁啃歫䭁䉁䉫䅁䉁䅁䅁允䅁䅁䅉朰䵣䅉䅅䅁䕁䅁䅁睁䅁䅁䅁权䅁䅁䅁兂䅁䅁䅁䑁眲䅑䅯克䅁䅁䅅䅁䉁䅁䅁权潁䅁䅁䍄䉁䅁䅁兂䅁䅁䅍䅁䅁䅁䅯䅁䅁䅁䅕䅁䅁䅁兂ば䭁䑁䅯䅁䭁䑁䄴䅁䉁䅁䅁允䅁䅁䄴䅄䅁䑁䅍䅏ぁ䑁䅉李䅁䅁杷允䅁䅁䅕䅁䑁䅁䅁䅁䭁䅁䅁䅁䙁䅁䅁䅁䅁扐䅂权䩂䅁䅁权㥁䅁䅁允䅁䅁䅅䅁佁䉁䅑䅁祁䑁䅑杌㑁䑁䅣兎睁䑁䅁兏䅁䅁杷允䅁䅁䅕䅁䑁䅁䅁䅁䭁䅁䅁䅁䙁䅁䅁䅁䅁扐䅂权䩂䅁䅁权㡁䅁䅁允䅁䅁䅅䅁佁䉁䅑䅁祁䑁䅕杌穁䑁䅁免穁䑁䅍免䅁䅁杷允䅁䅁䅕䅁䑁䅁䅁䅁䭁䅁䅁䅁䙁䅁䅁䅁䅁㝩䅊权䩂䅁䅁权㥁䅁䅁允䅁䅁䅅䅁佁䉁䅉䅁ぁ䍁䄴李ぁ䑁䅫䅍㍁䑁䅧䅁䵁䅉䅅䅁䕁䅁䅁睁䅁䅁䅁权䅁䅁䅁兂䅁䅁䅁䥁祵䅑䅯克䅁䅁䅅䅁䉁䅁䅁权湁䅁䅁䍄䉁䅁䅁兂䅁䅁䅍䅁䅁䅁䅯䅁䅁䅁䅕䅁䅁䅁㥁䕳䭁䕁䅫䅁䭁䑁䅳䅁䉁䅁䅁允䅁䅁䄴䅆䅁䑁䅉兎畁䑁䅧䅏穁䑁䅉李祁䅁䅁䍄䉁䅁䅁兂䅁䅁䅍䅁䅁䅁䅯䅁䅁䅁䅕䅁䅁䅁㥁䕳䭁䕁䄰䅁䭁䑁䅳䅁䉁䅁䅁允䅁䅁䄴䅆䅁䑁䅍李畁䑁䅁䅎穁䑁䅅兏㉁䅁䅁䍄䉁䅁䅁兂䅁䅁䅍䅁䅁䅁䅯䅁䅁䅁䅕䅁䅁䅁㉂啰䭁䙁䅣䅁䭁䕁䅉䅁䉁䅁䅁允䅁䅁䅍卺䄰䅁杷允䅁䅁䅕䅁䑁䅁䅁䅁䭁䅁䅁䅁䙁䅁䅁䅁䅁扐䅂权偂䅁䅁权㝁䅁䅁允䅁䅁䅅䅁䭁䅁䅷䅁䵁䅉䅅䅁䙁䅁䅁睁䅁䅁䅁权䅁䅁䅁兂䅁䅁䅁䵁硋䅑䅯杏䅁䅁䅯児䅁䅁䅅䅁䉁䅁䅁杄允䅁䅁免㉁䑁䅍杍㉁䑁䅣䅍䅁䅁杷允䅁䅁䅕䅁䑁䅁䅁䅁䭁䅁䅁䅁䙁䅁䅁䅁䅁䡑䅎权䩂䅁䅁权⭁䅁䅁允䅁䅁䅅䅁佁䉁䅉䅁㑁䍁䄴李硁䑁䅧䅍穁䑁䅣䅁䵁䅉䅅䅁䙁䅁䅁睁䅁䅁䅁权䅁䅁䅁兂䅁䅁䅁乁䥩䅑䅯兓䅁䅁䅯睐䅁䅁䅅䅁䉁䅁䅁杄十䅁䅁䅎畁䑁䅕杍祁䑁䅍䅎穁䅁䅁䍄䉁䅁䅁兂䅁䅁䅍䅁䅁䅁䅯䅁䅁䅁䅕䅁䅁䅁奄䕩䭁䕁䅫䅁䭁䑁䄰䅁䉁䅁䅁允䅁䅁䄴杅䅁䑁䅑杌睁䑁䅫䅏ぁ䑁䅣兎䅁䅁杷允䅁䅁䅕䅁䑁䅁䅁䅁䭁䅁䅁䅁䙁䅁䅁䅁䅁䤲䅨权䩂䅁䅁权㡁䅁䅁允䅁䅁䅅䅁佁䉁䅉䅁穁䍁䄴兏穁䑁䅫睎穁䑁䅑䅁䵁䅉䅅䅁䕁䅁䅁睁䅁䅁䅁权䅁䅁䅁兂䅁䅁䅁䉁㙥䅑䅯杉䅁䅁䅅䅁䉁䅁䅁权䵁䅁䅁䍄䉁䅁䅁兂䅁䅁䅍䅁䅁䅁䅯䅁䅁䅁䅕䅁䅁䅁奄䕩䭁䕁䄰䅁䭁䑁䅷䅁䉁䅁䅁允䅁䅁䄴䅆䅁䑁䅙䅏畁䑁䅫兏硁䑁䅙䅎祁䅁䅁䍄䉁䅁䅁兂䅁䅁䅍䅁䅁䅁䅯䅁䅁䅁䅕䅁䅁䅁潃歫䭁䕁䅫䅁䭁䑁䄸䅁䉁䅁䅁允䅁䅁䄴杅䅁䑁䅑杌穁䑁䅫睍睁䑁䅣李䅁䅁杷允䅁䅁䅕䅁䑁䅁䅁䅁䭁䅁䅁䅁䙁䅁䅁䅁䅁䩱䅊权䩂䅁䅁权⭁䅁䅁允䅁䅁䅅䅁佁䉁䅉䅁ぁ䍁䄴睍睁䑁䅉免ぁ䑁䅫䅁䵁䅉䅅䅁䙁䅁䅁睁䅁䅁䅁权䅁䅁䅁兂䅁䅁䅁䭁卩䅑䅯兓䅁䅁䅯䅐䅁䅁䅅䅁䉁䅁䅁杄十䅁䅁睍畁䑁䅧李祁䑁䅅李ㅁ䅁䅁䍄䉁䅁䅁䅂䅁䅁䅍䅁䅁䅁䅯䅁䅁䅁䅕䅁䅁䅁权䕣䭁䉁䉧䅁䉁䅁䅁允䅁䅁䅯睊䅁䅁杷允䅁䅁䅕䅁䑁䅁䅁䅁䭁䅁䅁䅁䙁䅁䅁䅁䅁䡁䅆权䝂䅁䅁权䉂䅁䅁允䅁䅁䅅䅁䙁䩁健圲乓䔹䅸䍄䉁䅁䅁兂䅁䅁䅍䅁䅁䅁䅯䅁䅁䅁䅕䅁䅁䅁潃歫䭁䕁䅫䅁䭁䑁䅳䅁䉁䅁䅁允䅁䅁䄴杅䅁䑁䅍杌㕁䑁䅕䅍㕁䑁䅫兎䅁䅁杷允䅁䅁䅕䅁䑁䅁䅁䅁䭁䅁䅁䅁䙁䅁䅁䅁䅁䩱䅊权乂䅁䅁权⭁䅁䅁允䅁䅁䅅䅁佁䉁䅑䅁㉁䑁䅫杌ㅁ䑁䅉睍㕁䑁䅙䅏䅁䅁杷允䅁䅁䅕䅁䑁䅁䅁䅁䭁䅁䅁䅁䙁䅁䅁䅁䅁䩮䅴权䡂䅁䅁权⽁䅁䅁允䅁䅁䅅䅁佁䉁䅉䅁祁䍁䄴䅏祁䑁䅅李硁䑁䅉䅁䵁䅉䅅䅁䙁䅁䅁睁䅁䅁䅁权䅁䅁䅁兂䅁䅁䅁䭁卩䅑䅯兔䅁䅁䅯䅐䅁䅁䅅䅁䉁䅁䅁杄啁䅁䅁兎㍁䍁䄴䅍穁䑁䅣兎㕁䑁䅉䅁䵁䅉䅅䅁䙁䅁䅁睁䅁䅁䅁权䅁䅁䅁兂䅁䅁䅁佁穹䅑䅯杒䅁䅁䅯村䅁䅁䅅䅁䉁䅁䅁兂㥁偊兏䕺䍐睶杷允䅁䅁䅕䅁䑁䅁䅁䅁䭁䅁䅁䅁䙁䅁䅁䅁䅁䠴䅊权乂䅁䅁权⭁䅁䅁允䅁䅁䅅䅁佁䉁䅑䅁穁䑁䅁杌㉁䑁䅉杍穁䑁䅣杍䅁䅁杷允䅁䅁䅕䅁䑁䅁䅁䅁䭁䅁䅁䅁䙁䅁䅁䅁䅁䩱䅊权偂䅁䅁权㝁䅁䅁允䅁䅁䅅䅁䭁䅁䅷䅁䵁䅉䅅䅁䙁䅁䅁睁䅁䅁䅁权䅁䅁䅁兂䅁䅁䅁䅁㡥䅑䅯睖䅁䅁䅯䅒䅁䅁䅅䅁䉁䅁䅁睁い䅒䅁䍄䉁䅁䅁兂䅁䅁䅍䅁䅁䅁䅯䅁䅁䅁䅕䅁䅁䅁睂啹䭁䕁䄰䅁䭁䑁䄸䅁䉁䅁䅁允䅁䅁䅯睊䅁䅁杷允䅁䅁䅕䅁䑁䅁䅁䅁䭁䅁䅁䅁䙁䅁䅁䅁䅁䜴䄵权䩂䅁䅁权㥁䅁䅁允䅁䅁䅅䅁佁䉁䅉䅁㕁䍁䄴睎ぁ䑁䅅兏ぁ䑁䅣䅁䵁䅉䅅䅁䙁䅁䅁睁䅁䅁䅁权䅁䅁䅁兂䅁䅁䅁䕁渶䅑䅯杋䅅䅁䅯兑䅁䅁䅅䅁䉁䅁䅁权湁䅁䅁䍄䉁䅁䅁兂䅁䅁䅍䅁䅁䅁䅯䅁䅁䅁䅕䅁䅁䅁杄止䭁䕁䅫䅁䭁䑁䅷䅁䉁䅁䅁允䅁䅁䄴䅆䅁䑁䅅䅍畁䑁䅅䅎㑁䑁䅅睎㑁䅁䅁䍄䉁䅁䅁兂䅁䅁䅍䅁䅁䅁䅯䅁䅁䅁䅕䅁䅁䅁杄止䭁䕁䅫䅁䭁䑁䅳䅁䉁䅁䅁允䅁䅁䄴䅆䅁䑁䅅䅍畁䑁䅑免硁䑁䅁兎祁䅁䅁䍄䉁䅁䅁兂䅁䅁䅍䅁䅁䅁䅯䅁䅁䅁䅕䅁䅁䅁杄止䭁䕁䄰䅁䭁䑁䄴䅁䉁䅁䅁允䅁䅁䄴䅆䅁䑁䅉兏畁䑁䅫免硁䑁䅙兏硁䅁䅁䍄䉁䅁䅁兂䅁䅁䅍䅁䅁䅁䅯䅁䅁䅁䅕䅁䅁䅁杄止䭁䕁䄸䅁䭁䑁䅳䅁䉁䅁䅁允䅁䅁䅯䅕䅁䅁杷允䅁䅁䅕䅁䑁䅁䅁䅁䭁䅁䅁䅁䙁䅁䅁䅁䅁䡯䅂权䩂䅁䅁权⭁䅁䅁允䅁䅁䅅䅁佁䉁䅉䅁㑁䍁䄴睎ぁ䑁䅙䅍㉁䑁䅅䅁䵁䅉䅅䅁䙁䅁䅁睁䅁䅁䅁权䅁䅁䅁兂䅁䅁䅁䭁睂䅑䅯兓䅁䅁䅯児䅁䅁䅅䅁䉁䅁䅁杄十䅁䅁兏畁䑁䅅䅏㕁䑁䅅免ㅁ䅁䅁䍄䉁䅁䅁䅂䅁䅁䅍䅁䅁䅁䅯䅁䅁䅁䅕䅁䅁䅁煁歱䭁䍁䉁䅁䉁䅁䅁允䅁䅁䅯䅄䅁䅁杷允䅁䅁䅕䅁䑁䅁䅁䅁䭁䅁䅁䅁䙁䅁䅁䅁䅁䡯䅂权䩂䅁䅁权㡁䅁䅁允䅁䅁䅅䅁佁䉁䅉䅁㕁䍁䄴李硁䑁䅍䅏㑁䑁䅧䅁䵁䅉䅅䅁䕁䅁䅁睁䅁䅁䅁权䅁䅁䅁兂䅁䅁䅁䭁睂䅑䅯䅉䅅䅁䅅䅁䉁䅁䅁权䵁䅁䅁䍄䉁䅁䅁䅂䅁䅁䅍䅁䅁䅁䅯䅁䅁䅁䅕䅁䅁䅁佂䕰䭁䝁䄴䅁䉁䅁䅁允䅁䅁䅯睺䅁䅁杷允䅁䅁䅕䅁䑁䅁䅁䅁䭁䅁䅁䅁䙁䅁䅁䅁䅁䡯䅂权䩂䅁䅁权㝁䅁䅁允䅁䅁䅅䅁佁䉁䅉䅁㕁䍁䄴䅏㕁䑁䅅䅍㕁䑁䅣䅁䵁䅉䅅䅁䙁䅁䅁睁䅁䅁䅁权䅁䅁䅁兂䅁䅁䅁䭁睂䅑䅯兔䅁䅁䅯材䅁䅁䅅䅁䉁䅁䅁杄啁䅁䅁睍硁䍁䄴睎ぁ䑁䅧兎睁䑁䅉䅁䵁䅉䅅䅁䙁䅁䅁睁䅁䅁䅁权䅁䅁䅁兂䅁䅁䅁䅁㡇䅑䅯睒䅁䅁䅯䅐䅁䅁䅅䅁䉁䅁䅁杄十䅁䅁䅍畁䑁䅫睍睁䑁䅧杍祁䅁䅁䍄䉁䅁䅁兂䅁䅁䅍䅁䅁䅁䅯䅁䅁䅁䅕䅁䅁䅁杄正䭁䕁䅫䅁䭁䑁䅳䅁䉁䅁䅁允䅁䅁䄴杅䅁䑁䅫杌穁䑁䅕杍硁䑁䅍李䅁䅁杷允䅁䅁䅑䅁䑁䅁䅁䅁䭁䅁䅁䅁䙁䅁䅁䅁䅁䝙䅎权䵃䅁䅁允䅁䅁䅅䅁䭁䥁䄸䅁䵁䅉䅅䅁䕁䅁䅁睁䅁䅁䅁权䅁䅁䅁权䵁䅁䅁权畁䅁䅁允䅁䅁䅅䅁䭁䅁䅷䅁䵁䅉䅅䅁䙁䅁䅁睁䅁䅁䅁权䅁䅁䅁兂䅁䅁䅁佁祂䅑䅯兔䅁䅁䅯睐䅁䅁䅅䅁䉁䅁䅁杄啁䅁䅁杍ㅁ䍁䄴睍㍁䑁䅑李祁䑁䅙䅁䵁䅉䅅䅁䙁䅁䅁睁䅁䅁䅁权䅁䅁䅁兂䅁䅁䅁佁祂䅑䅯兔䅁䅁䅯䅐䅁䅁䅅䅁䉁䅁䅁杄啁䅁䅁杍祁䍁䄴李穁䑁䅍李硁䑁䅍䅁䵁䅉䅅䅁䙁䅁䅁睁䅁䅁䅁权䅁䅁䅁兂䅁䅁䅁佁祂䅑䅯兔䅁䅁䅯睏䅁䅁䅅䅁䉁䅁䅁杄啁䅁䅁杍祁䍁䄴䅍㍁䑁䅙䅎祁䑁䅫䅁䵁䅉䅅䅁䙁䅁䅁睁䅁䅁䅁权䅁䅁䅁兂䅁䅁䅁佁祂䅑䅯睔䅁䅁䅯睏䅁䅁䅅䅁䉁䅁䅁权兂䅁䅁䍄䉁䅁䅁兂䅁䅁䅍䅁䅁䅁䅯䅁䅁䅁䅕䅁䅁䅁元っ䭁䕁䅫䅁䭁䑁䄸䅁䉁䅁䅁允䅁䅁䄴杅䅁䑁䅧杌穁䑁䅙睎㑁䑁䅫杍䅁䅁杷允䅁䅁䅕䅁䑁䅁䅁䅁䭁䅁䅁䅁䙁䅁䅁䅁䅁䡫䅎权䩂䅁䅁权㝁䅁䅁允䅁䅁䅅䅁佁䉁䅉䅁㕁䍁䄴李睁䑁䅙䅎祁䑁䅕䅁䵁䅉䅅䅁䙁䅁䅁睁䅁䅁䅁权䅁䅁䅁兂䅁䅁䅁䅁あ䅑䅯䅑䅁䅁䅯兒䅁䅁䅅䅁䉁䅁䅁睁剄䉵䅙䍄䉁䅁䅁兂䅁䅁䅍䅁䅁䅁䅯䅁䅁䅁䅕䅁䅁䅁䡁䕶䭁䑁䅯䅁䭁䑁䄸䅁䉁䅁䅁允䅁䅁䄴权䅁䑁䅧睎穁䑁䅉䅁䵁䅉䅅䅁䙁䅁䅁睁䅁䅁䅁权䅁䅁䅁兂䅁䅁䅁䩁穂䅑䅯兔䅁䅁䅯材䅁䅁䅅䅁䉁䅁䅁杄啁䅁䅁睍睁䍁䄴睍祁䑁䅁䅎祁䑁䅧䅁䵁䅉䅅䅁䙁䅁䅁睁䅁䅁䅁权䅁䅁䅁兂䅁䅁䅁䅁睱䅑䅯睒䅁䅁䅯睐䅁䅁䅅䅁䉁䅁䅁杄十䅁䅁免畁䑁䅕兎ぁ䑁䅅杍ㅁ䅁䅁䍄䉁䅁䅁兂䅁䅁䅍䅁䅁䅁䅯䅁䅁䅁䅕䅁䅁䅁元っ䭁䕁䄰䅁䭁䑁䅷䅁䉁䅁䅁允䅁䅁䄴䅆䅁䑁䅉杍畁䑁䅁䅎ㅁ䑁䅍李硁䅁䅁䍄䉁䅁䅁䅂䅁䅁䅍䅁䅁䅁䅯䅁䅁䅁䅕䅁䅁䅁杄止䭁䉁䉯䅁䉁䅁䅁允䅁䅁䅯睇䅅䅁杷允䅁䅁䅕䅁䑁䅁䅁䅁䭁䅁䅁䅁䙁䅁䅁䅁䅁㝡䅨权䝂䅁䅁权䙂䅁䅁允䅁䅁䅅䅁䙁佁偖爴卂䰱⽡䍄䉁䅁䅁兂䅁䅁䅍䅁䅁䅁䅯䅁䅁䅁䅕䅁䅁䅁捃歫䭁䕁䅫䅁䭁䑁䄴䅁䉁䅁䅁允䅁䅁䄴杅䅁䑁䅑杌祁䑁䅣李ぁ䑁䅁睎䅁䅁杷允䅁䅁䅕䅁䑁䅁䅁䅁䭁䅁䅁䅁䙁䅁䅁䅁䅁䩮䅊权䩂䅁䅁权㥁䅁䅁允䅁䅁䅅䅁佁䉁䅉䅁ぁ䍁䄴䅍祁䑁䅧免㉁䑁䅑䅁䵁䅉䅅䅁䙁䅁䅁睁䅁䅁䅁权䅁䅁䅁兂䅁䅁䅁䉁晓䅑䅯睖䅁䅁䅯兑䅁䅁䅅䅁䉁䅁䅁权湁䅁䅁䍄䉁䅁䅁䅂䅁䅁䅍䅁䅁䅁䅯䅁䅁䅁䅕䅁䅁䅁歃歫䭁䉁䉁䅁䉁䅁䅁允䅁䅁䅯杅䅅䅁杷允䅁䅁䅕䅁䑁䅁䅁䅁䭁䅁䅁䅁䙁䅁䅁䅁䅁䩮䅊权䩂䅁䅁权㡁䅁䅁允䅁䅁䅅䅁佁䉁䅉䅁穁䍁䄴䅏ぁ䑁䅉睎㑁䑁䅕䅁䵁䅉䅅䅁䙁䅁䅁睁䅁䅁䅁权䅁䅁䅁兂䅁䅁䅁䩁卹䅑䅯兔䅁䅁䅯睏䅁䅁䅅䅁䉁䅁䅁杄十䅁䅁䅎穁䍁䄴䅎ㅁ䑁䅕兎穁䅁䅁䍄䉁䅁䅁䅂䅁䅁䅍䅁䅁䅁䅯䅁䅁䅁䅕䅁䅁䅁潄啩䭁䥁䅳䅁䉁䅁䅁允䅁䅁䅯䅄䅁䅁杷允䅁䅁䅕䅁䑁䅁䅁䅁䭁䅁䅁䅁䙁䅁䅁䅁䅁䩮䅊权偂䅁䅁权㝁䅁䅁允䅁䅁䅅䅁䭁䅁䅷䅁䵁䅉䅅䅁䙁䅁䅁睁䅁䅁䅁权䅁䅁䅁兂䅁䅁䅁䝁䉃䅑䅯兓䅁䅁䅯䅐䅁䅁䅅䅁䉁䅁䅁杄允䅁䅁䅏畁䑁䅕免㍁䑁䅅䅏䅁䅁杷允䅁䅁䅕䅁䑁䅁䅁䅁䭁䅁䅁䅁䙁䅁䅁䅁䅁䡁䅨权煁允䅁权䉂䅁䅁允䅁䅁䅅䅁䭁䍁䅣䅁䵁䅉䅅䅁䙁䅁䅁睁䅁䅁䅁权䅁䅁䅁兂䅁䅁䅁䝁䉃䅑䅯兓䅁䅁䅯睏䅁䅁䅅䅁䉁䅁䅁杄十䅁䅁䅏畁䑁䅧免祁䑁䅫兏㑁䅁䅁䍄䉁䅁䅁兂䅁䅁䅍䅁䅁䅁䅯䅁䅁䅁䅕䅁䅁䅁歃歫䭁䕁䅫䅁䭁䑁䄰䅁䉁䅁䅁允䅁䅁䄴杅䅁䑁䅑杌睁䑁䅑免穁䑁䅣免䅁䅁杷允䅁䅁䅕䅁䑁䅁䅁䅁䭁䅁䅁䅁䙁䅁䅁䅁䅁䭌䄵权㙁䅁䅁权⭁䅁䅁允䅁䅁䅅䅁佁䉁䅉䅁硁䑁䅧睍㍁䑁䅙睎ぁ䑁䅅䅁䵁䅉䅅䅁䙁䅁䅁睁䅁䅁䅁权䅁䅁䅁兂䅁䅁䅁䭁卓䅑䅯兓䅁䅁䅯睏䅁䅁䅅䅁䉁䅁䅁杄十䅁䅁睍畁䑁䅫兎睁䑁䅫兏ㅁ䅁䅁䍄䉁䅁䅁兂䅁䅁䅍䅁䅁䅁䅯䅁䅁䅁䅕䅁䅁䅁歃歫䭁䕁䄰䅁䭁䑁䄸䅁䉁䅁䅁允䅁䅁䄴䅆䅁䑁䅕兎畁䑁䅫免祁䑁䅙䅏㍁䅁䅁䍄䉁䅁䅁䅂䅁䅁䅍䅁䅁䅁䅯䅁䅁䅁䅕䅁䅁䵁䩂〰䭁䥁䅷䅁䉁䅁䅁允䅁䅁䅯眳䅁䅁杷允䅁䅁䅑䅁䑁䅁䅁䅁䭁䅁䅁䅁䙁䅁䅁䅁䅁㝋䅂权允允䅁允䅁䅁䅅䅁䭁䉁䉍䅁䵁䅉䅅䅁䙁䅁䅁睁䅁䅁䅁权䅁䅁䅁兂䅁䅁䅁䭁卓䅑䅯兔䅁䅁䅯児䅁䅁䅅䅁䉁䅁䅁杄啁䅁䅁睎睁䍁䄴免硁䑁䅧兎祁䑁䅕䅁䵁䅉䅅䅁䕁䅁䅁睁䅁䅁䅁权䅁䅁䅁兂䅁䅁䅁䉷兘䅑䅯睯䅁䅁䅅䅁䉁䅁䅁权潄䅁䅁䍄䉁䅁䅁兂䅁䅁䅍䅁䅁䅁䅯䅁䅁䅁䅕䅁䅁䅁杄歨䭁䕁䅁䅁䭁䕁䅍䅁䉁䅁䅁允䅁䅁䅍橓䅁䅁杷允䅁䅁䅕䅁䑁䅁䅁䅁䭁䅁䅁䅁䙁䅁䅁䅁䅁䩰䅊权乂䅁䅁权㡁䅁䅁允䅁䅁䅅䅁佁䉁䅑䅁ぁ䑁䅍杌㑁䑁䅙免睁䑁䅧免䅁䅁杷允䅁䅁䅕䅁䑁䅁䅁䅁䭁䅁䅁䅁䙁䅁䅁䅁䅁䡑䅎权䩂䅁䅁权㡁䅁䅁允䅁䅁䅅䅁佁䉁䅉䅁㕁䍁䄴睍㕁䑁䅁杍㉁䑁䅉䅁䵁䅉䅅䅁䙁䅁䅁睁䅁䅁䅁权䅁䅁䅁兂䅁䅁䅁䭁卓䅑䅯兔䅁䅁䅯睏䅁䅁䅅䅁䉁䅁䅁杄啁䅁䅁䅎硁䍁䄴䅍㍁䑁䅙䅍ぁ䑁䅅䅁䵁䅉䅅䅁䙁䅁䅁睁䅁䅁䅁权䅁䅁䅁兂䅁䅁䅁䕁欶䅑䅯䅑䅁䅁䅯兑䅁䅁䅅䅁䉁䅁䅁睁㡄䅸䅅䍄䉁䅁䅁䅂䅁䅁䅍䅁䅁䅁䅯䅁䅁䅁䅕䅁䅁䅁䅂歖䭁䝁䄴䅁䉁䅁䅁允䅁䅁䅯来䅁䅁杷允䅁䅁䅕䅁䑁䅁䅁䅁䭁䅁䅁䅁䙁䅁䅁䅁䅁牰䅸权䅂䅁䅁权䍂䅁䅁允䅁䅁䅅䅁䑁䥁極杋䵁䅉䅅䅁䕁䅁䅁睁䅁䅁䅁权䅁䅁䅁兂䅁䅁䅁䥁㑗䅑䅯睰䅁䅁䅅䅁䉁䅁䅁权䉄䅁䅁䍄䉁䅁䅁兂䅁䅁䅍䅁䅁䅁䅯䅁䅁䅁䅕䅁䅁䅁䅁歓䭁䕁䅫䅁䭁䑁䄸䅁䉁䅁䅁允䅁䅁䄴杅䅁䑁䅧杌㉁䑁䅅杍㑁䑁䅍李䅁䅁杷允䅁䅁䅕䅁䑁䅁䅁䅁䭁䅁䅁䅁䙁䅁䅁䅁䅁䩑䅎权䅂䅁䅁权䍂䅁䅁允䅁䅁䅅䅁䑁䕁㉏䅁䵁䅉䅅䅁䕁䅁䅁睁䅁䅁䅁权䅁䅁䅁兂䅁䅁䅁䕷呮䅑䅯睚䅁䅁䅅䅁䉁䅁䅁权潂䅁䅁䍄䉁䅁䅁兂䅁䅁䅍䅁䅁䅁䅯䅁䅁䅁䅕䅁䅁䅁䅁歓䭁䕁䅫䅁䭁䑁䄴䅁䉁䅁䅁允䅁䅁䄴杅䅁䑁䅧杌㍁䑁䅁李㑁䑁䅅䅎䅁䅁杷允䅁䅁䅕䅁䑁䅁䅁䅁䭁䅁䅁䅁䙁䅁䅁䅁䅁䕁䅰权䩂䅁䅁权㡁䅁䅁允䅁䅁䅅䅁佁䉁䅉䅁㕁䍁䄴兎睁䑁䅑䅍㉁䑁䅉䅁䵁䅉䅅䅁䕁䅁䅁睁䅁䅁䅁权䅁䅁䅁兂䅁䅁䅁偁㑂䅑䅯杍䅁䅁䅅䅁䉁䅁䅁权潁䅁䅁䍄䉁䅁䅁兂䅁䅁䅍䅁䅁䅁䅯䅁䅁䅁䅕䅁䅁䅁䅁歓䭁䕁䄰䅁䭁䑁䄴䅁䉁䅁䅁允䅁䅁䄴杅䅁䑁䅍䅎畁䑁䅙免ㅁ䑁䅣兏䅁䅁杷允䅁䅁䅕䅁䑁䅁䅁䅁䭁䅁䅁䅁䙁䅁䅁䅁䅁䕁䅰权乂䅁䅁权㝁䅁䅁允䅁䅁䅅䅁佁䉁䅑䅁祁䑁䅑杌ぁ䑁䅅李穁䑁䅁免䅁䅁杷允䅁䅁䅕䅁䑁䅁䅁䅁䭁䅁䅁䅁䙁䅁䅁䅁䅁䩦䅴权䅂䅁䅁权䉂䅁䅁允䅁䅁䅅䅁䑁䅁䅁䅁䵁䅉䅅䅁䙁䅁䅁睁䅁䅁䅁权䅁䅁䅁兂䅁䅁䅁䭁摃䅑䅯兔䅁䅁䅯睐䅁䅁䅅䅁䉁䅁䅁杄啁䅁䅁杍ㅁ䍁䄴兏㑁䑁䅕李睁䑁䅙䅁䵁䅉䅅䅁䙁䅁䅁睁䅁䅁䅁权䅁䅁䅁兂䅁䅁䅁䭁摃䅑䅯兔䅁䅁䅯材䅁䅁䅅䅁䉁䅁䅁杄啁䅁䅁睍睁䍁䄴䅎㑁䑁䅅睎㍁䑁䅧䅁䵁䅉䅅䅁䙁䅁䅁睁䅁䅁䅁权䅁䅁䅁兂䅁䅁䅁䭁摃䅑䅯兔䅁䅁䅯児䅁䅁䅅䅁䉁䅁䅁杄啁䅁䅁睍ㅁ䍁䄴䅎㍁䑁䅁睍睁䑁䅅䅁䵁䅉䅅䅁䕁䅁䅁睁䅁䅁䅁权䅁䅁䅁兂䅁䅁䅁䝁橂䅑䅯杌䅁䅁䅅䅁䉁䅁䅁权䵁䅁䅁䍄䉁䅁䅁䅂䅁䅁䅍䅁䅁䅁䅯䅁䅁䅁䅕䅁䅁䅁䅄歩䭁䙁䅯䅁䉁䅁䅁允䅁䅁䅯朵䅁䅁杷允䅁䅁䅕䅁䑁䅁䅁䅁䭁䅁䅁䅁䙁䅁䅁䅁䅁䥗䅸权䝂䅁䅁权䉂䅁䅁允䅁䅁䅅䅁䙁乁㍭啙㡡歎䅂䍄䉁䅁䅁兂䅁䅁䅍䅁䅁䅁䅯䅁䅁䅁䅕䅁䅁䅁权啮䭁䕁䄰䅁䭁䑁䅷䅁䉁䅁䅁允䅁䅁䄴䅆䅁䑁䅉杍畁䑁䅁免ㅁ䑁䅫李㍁䅁䅁䍄䉁䅁䅁䅂䅁䅁䅍䅁䅁䅁䅯䅁䅁䅁䅕䅁䅁䅁獁歵䭁䥁䅳䅁䉁䅁䅁允䅁䅁䅯䅄䅁䅁杷允䅁䅁䅕䅁䑁䅁䅁䅁䭁䅁䅁䅁䙁䅁䅁䅁䅁䙧䅂权䩂䅁䅁权⽁䅁䅁允䅁䅁䅅䅁佁䅁䄴䅁㑁䍁䄴兏ぁ䑁䅣䅏䅁䅁杷允䅁䅁䅕䅁䑁䅁䅁䅁䭁䅁䅁䅁䙁䅁䅁䅁䅁㝆䅰权塂䅁䅁权䑂䅁䅁允䅁䅁䅅䅁䑁佁汷䅁䵁䅉䅅䅁䙁䅁䅁睁䅁䅁䅁权䅁䅁䅁兂䅁䅁䅁䉁⽋䅑䅯䅑䅁䅁䅯䅒䅁䅁䅅䅁䉁䅁䅁权湁䅁䅁䍄䉁䅁䅁兂䅁䅁䅍䅁䅁䅁䅯䅁䅁䅁䅕䅁䅁䅁䅃䕕䭁䕁䅫䅁䭁䑁䅳䅁䉁䅁䅁允䅁䅁䄴䅆䅁䑁䅅䅍畁䑁䅅李硁䑁䅅䅏㍁䅁䅁䍄䉁䅁䅁兂䅁䅁䅍䅁䅁䅁䅯䅁䅁䅁䅕䅁䅁䅁䅃䕕䭁䕁䄰䅁䭁䑁䄸䅁䉁䅁䅁允䅁䅁䄴䅆䅁䑁䅉睍畁䑁䅕兏㍁䑁䅍李㑁䅁䅁䍄䉁䅁䅁兂䅁䅁䅍䅁䅁䅁䅯䅁䅁䅁䅕䅁䅁䅁睄啭䭁䙁䅣䅁䭁䕁䅑䅁䉁䅁䅁允䅁䅁䅍橢䅅䅁杷允䅁䅁䅕䅁䑁䅁䅁䅁䭁䅁䅁䅁䙁䅁䅁䅁䅁䙧䅂权偂䅁䅁权㝁䅁䅁允䅁䅁䅅䅁䭁䙁䅁䅁䵁䅉䅅䅁䙁䅁䅁睁䅁䅁䅁权䅁䅁䅁兂䅁䅁䅁䕁坂䅑䅯兔䅁䅁䅯睐䅁䅁䅅䅁䉁䅁䅁杄啁䅁䅁免㑁䍁䄴杍睁䑁䅅睎祁䑁䅧䅁䵁䅉䅅䅁䙁䅁䅁睁䅁䅁䅁权䅁䅁䅁兂䅁䅁䅁䕁坂䅑䅯兔䅁䅁䅯児䅁䅁䅅䅁䉁䅁䅁杄啁䅁䅁杍㑁䍁䄴睎㉁䑁䅣李睁䑁䅉䅁䵁䅉䅅䅁䙁䅁䅁睁䅁䅁䅁权䅁䅁䅁兂䅁䅁䅁䡁扩䅑䅯杒䅁䅁䅯村䅁䅁䅅䅁䉁䅁䅁兂䅁硦浃啅䬱䅑杷允䅁䅁䅑䅁䑁䅁䅁䅁䭁䅁䅁䅁䙁䅁䅁䅁䅁䙁䄵权奁允䅁允䅁䅁䅅䅁䭁䍁䅣䅁䵁䅉䅅䅁䕁䅁䅁睁䅁䅁䅁权䅁䅁䅁兂䅁䅁䅁䵁㕋䅑䅯䅉䅅䅁䅅䅁䉁䅁䅁权䵁䅁䅁䍄䉁䅁䅁兂䅁䅁䅍䅁䅁䅁䅯䅁䅁䅁䅕䅁䅁䅁䅁し䭁䕁䅫䅁䭁䑁䄸䅁䉁䅁䅁允䅁䅁䄴杅䅁䑁䅫杌ㅁ䑁䅁䅏ぁ䑁䅣杍䅁䅁杷允䅁䅁䅕䅁䑁䅁䅁䅁䭁䅁䅁䅁䙁䅁䅁䅁䅁䭈䅒权塂䅁䅁权䕂䅁䅁允䅁䅁䅅䅁䑁偁獳䅁䵁䅉䅅䅁䙁䅁䅁睁䅁䅁䅁权䅁䅁䅁兂䅁䅁䅁䱁づ䅑䅯兔䅁䅁䅯睐䅁䅁䅅䅁䉁䅁䅁杄坁䅁䅁免硁䑁䅁杌穁䑁䅍兎祁䑁䅫䅏䅁䅁杷允䅁䅁䅕䅁䑁䅁䅁䅁䭁䅁䅁䅁䙁䅁䅁䅁䅁䙁䅴权䩂䅁䅁权㥁䅁䅁允䅁䅁䅅䅁佁䉁䅑䅁硁䑁䅁杌睁䑁䅙免祁䑁䅍䅏䅁䅁杷允䅁䅁䅕䅁䑁䅁䅁䅁䭁䅁䅁䅁䙁䅁䅁䅁䅁䙁䅴权䩂䅁䅁权㝁䅁䅁允䅁䅁䅅䅁佁䉁䅑䅁硁䑁䅁杌㍁䑁䅧睍ㅁ䑁䅁兎䅁䅁杷允䅁䅁䅕䅁䑁䅁䅁䅁䭁䅁䅁䅁䙁䅁䅁䅁䅁䙁䅴权乂䅁䅁权⭁䅁䅁允䅁䅁䅅䅁佁䉁䅑䅁ぁ䑁䅅杌㑁䑁䅙兏㉁䑁䅙睍䅁䅁杷允䅁䅁䅕䅁䑁䅁䅁䅁䭁䅁䅁䅁䙁䅁䅁䅁䅁牃䅂权偂䅁䅁权㝁䅁䅁允䅁䅁䅅䅁䭁䅁䅷䅁䵁䅉䅅䅁䙁䅁䅁睁䅁䅁䅁权䅁䅁䅁兂䅁䅁䅁䅁扂䅑䅯兔䅁䅁䅯児䅁䅁䅅䅁䉁䅁䅁杄啁䅁䅁䅎㑁䍁䄴杍㕁䑁䅫兎祁䑁䅙䅁䵁䅉䅅䅁䙁䅁䅁睁䅁䅁䅁权䅁䅁䅁兂䅁䅁䅁䙁䑃䅑䅯兓䅁䅁䅯児䅁䅁䅅䅁䉁䅁䅁杄十䅁䅁兏畁䑁䅉睎ㅁ䑁䅑兎硁䅁䅁䍄䉁䅁䅁䅂䅁䅁䅍䅁䅁䅁䅯䅁䅁䅁䅕䅁䅁䅁歃歫䭁䥁䅯䅁䉁䅁䅁允䅁䅁䅯睊䅁䅁杷允䅁䅁䅕䅁䑁䅁䅁䅁䭁䅁䅁䅁䙁䅁䅁䅁䅁䥕䅎权䩂䅁䅁权㝁䅁䅁允䅁䅁䅅䅁佁䉁䅉䅁㕁䍁䄴睍睁䑁䅙杍穁䑁䅧䅁䵁䅉䅅䅁䕁䅁䅁睁䅁䅁䅁权䅁䅁䅁兂䅁䅁䅁䍁㉂䅑䅯杍䅁䅁䅅䅁䉁䅁䅁权潁䅁䅁䍄䉁䅁䅁兂䅁䅁䅍䅁䅁䅁䅯䅁䅁䅁䅕䅁䅁䅁兂で䭁䕁䄰䅁䭁䑁䄴䅁䉁䅁䅁允䅁䅁䄴䅆䅁䑁䅉䅎畁䑁䅑䅎㕁䑁䅣䅍ㅁ䅁䅁䍄䉁䅁䅁䅂䅁䅁䅍䅁䅁䅁䅯䅁䅁䅁䅕䅁䅁䅁睄啭䭁䍁䉁䅁䉁䅁䅁允䅁䅁䅯䅄䅁䅁杷允䅁䅁䅕䅁䑁䅁䅁䅁䭁䅁䅁䅁䙁䅁䅁䅁䅁䥕䅎权乂䅁䅁权㝁䅁䅁允䅁䅁䅅䅁佁䉁䅑䅁硁䑁䅣杌ㅁ䑁䅉睎硁䑁䅍䅏䅁䅁杷允䅁䅁䅕䅁䑁䅁䅁䅁䭁䅁䅁䅁䙁䅁䅁䅁䅁扁䅸权䅂䅁䅁权䍂䅁䅁允䅁䅁䅅䅁䑁䥁湙杌䵁䅉䅅䅁䙁䅁䅁睁䅁䅁䅁权䅁䅁䅁兂䅁䅁䅁䵁㕋䅑䅯䅑䅁䅁䅯睑䅁䅁䅅䅁䉁䅁䅁睁䅄杕䅑䍄䉁䅁䅁兂䅁䅁䅍䅁䅁䅁䅯䅁䅁䅁䅕䅁䅁䅁㡂啶䭁䕁䅫䅁䭁䑁䄴䅁䉁䅁䅁允䅁䅁䄴䅅䅁䑁䅫杌㍁䑁䅑䅎ㅁ䑁䅍䅁䵁䅉䅅䅁䙁䅁䅁睁䅁䅁䅁权䅁䅁䅁兂䅁䅁䅁䡁㥹䅑䅯兓䅁䅁䅯䅐䅁䅁䅅䅁䉁䅁䅁杄啁䅁䅁免睁䍁䄴睎ㅁ䑁䅅䅍祁䑁䅕䅁䵁䅉䅅䅁䙁䅁䅁睁䅁䅁䅁权䅁䅁䅁兂䅁䅁䅁䡁㥹䅑䅯兔䅁䅁䅯睏䅁䅁䅅䅁䉁䅁䅁杄啁䅁䅁杍ㅁ䍁䄴睍硁䑁䅁杍穁䑁䅫䅁䵁䅉䅅䅁䕁䅁䅁睁䅁䅁䅁权䅁䅁䅁兂䅁䅁䅁䅁㑂䅑䅯杌䅁䅁䅅䅁䉁䅁䅁权䵁䅁䅁䍄䉁䅁䅁兂䅁䅁䅍䅁䅁䅁䅯䅁䅁䅁䅕䅁䅁䅁杂す䭁䕁䅫䅁䭁䑁䄸䅁䉁䅁䅁允䅁䅁䄴杅䅁䑁䅧杌穁䑁䅫䅏㕁䑁䅙免䅁䅁杷允䅁䅁䅑䅁䑁䅁䅁䅁䭁䅁䅁䅁䙁䅁䅁䅁䅁䙁䅴权畂䅁䅁允䅁䅁䅅䅁䭁䡁䅙䅁䵁䅉䅅䅁䙁䅁䅁睁䅁䅁䅁权䅁䅁䅁兂䅁䅁䅁䝁橂䅑䅯兓䅁䅁䅯児䅁䅁䅅䅁䉁䅁䅁杄十䅁䅁䅏畁䑁䅫䅍ㅁ䑁䅑免㍁䅁䅁䍄䉁䅁䅁兂䅁䅁䅍䅁䅁䅁䅯䅁䅁䅁䅕䅁䅁䅁杂す䭁䕁䅫䅁䭁䑁䅷䅁䉁䅁䅁允䅁䅁䄴杅䅁䑁䅫杌祁䑁䅧睍硁䑁䅁兏䅁䅁杷允䅁䅁䅑䅁䑁䅁䅁䅁䭁䅁䅁䅁䙁䅁䅁䅁䅁户䅨权煁䅁䅁允䅁䅁䅅䅁䭁䅁䅷䅁䵁䅉䅅䅁䕁䅁䅁睁䅁䅁䅁权䅁䅁䅁兂䅁䅁䅁乁㝵䅑䅯䅇䅅䅁䅅䅁䉁䅁䅁权湁䅁䅁䍄䉁䅁䅁兂䅁䅁䅍䅁䅁䅁䅯䅁䅁䅁䅕䅁䅁䅁杂す䭁䕁䅫䅁䭁䑁䅳䅁䉁䅁䅁允䅁䅁䄴杅䅁䑁䅫杌ㅁ䑁䅅䅎睁䑁䅙䅎䅁䅁杷允䅁䅁䅕䅁䑁䅁䅁䅁䭁䅁䅁䅁䙁䅁䅁䅁䅁䝙䅎权乂䅁䅁权⽁䅁䅁允䅁䅁䅅䅁佁䉁䅑䅁祁䑁䅉杌㍁䑁䅙䅏ㅁ䑁䅧兏䅁䅁杷允䅁䅁䅕䅁䑁䅁䅁䅁䭁䅁䅁䅁䙁䅁䅁䅁䅁䝙䅎权乂䅁䅁权㝁䅁䅁允䅁䅁䅅䅁佁䉁䅑䅁祁䑁䅅杌硁䑁䅉䅎㑁䑁䅍䅎䅁䅁杷允䅁䅁䅕䅁䑁䅁䅁䅁䭁䅁䅁䅁䙁䅁䅁䅁䅁䡑䅎权䩂䅁䅁权㥁䅁䅁允䅁䅁䅅䅁佁䉁䅉䅁㕁䍁䄴䅍祁䑁䅍䅎ぁ䑁䅉䅁䵁䅉䅅䅁䙁䅁䅁睁䅁䅁䅁权䅁䅁䅁兂䅁䅁䅁䕁穂䅑䅯兓䅁䅁䅯睏䅁䅁䅅䅁䉁䅁䅁杄十䅁䅁兏畁䑁䅙免ㅁ䑁䅉杍ㅁ䅁䅁䍄䉁䅁䅁兂䅁䅁䅍䅁䅁䅁䅯䅁䅁䅁䅕䅁䅁䅁䅂っ䭁䕁䄰䅁䭁䑁䄰䅁䉁䅁䅁允䅁䅁䄴䅆䅁䑁䅍兎畁䑁䅣杍穁䑁䅑睎祁䅁䅁䍄䉁䅁䅁䅂䅁䅁䅍䅁䅁䅁䅯䅁䅁䅁䅕䅁䅁䅁䅁䕊䭁䥁䅳䅁䉁䅁䅁允䅁䅁䅯䅄䅁䅁杷允䅁䅁䅕䅁䑁䅁䅁䅁䭁䅁䅁䅁䙁䅁䅁䅁䅁䡑䅎权偂䅁䅁权㝁䅁䅁允䅁䅁䅅䅁䭁䙁䅁䅁䵁䅉䅅䅁䙁䅁䅁睁䅁䅁䅁权䅁䅁䅁兂䅁䅁䅁䭁獹䅑䅯兓䅁䅁䅯睐䅁䅁䅅䅁䉁䅁䅁杄十䅁䅁兏畁䑁䅣兎㍁䑁䅁䅏㕁䅁䅁䍄䉁䅁䅁䅂䅁䅁䅍䅁䅁䅁䅯䅁䅁䅁䅕䅁䅁䅁潃歫䭁䥁䅷䅁䉁䅁䅁允䅁䅁䅯兪䅁䅁杷允䅁䅁䅕䅁䑁䅁䅁䅁䭁䅁䅁䅁䙁䅁䅁䅁䅁䭲䅸权䩂䅁䅁权⭁䅁䅁允䅁䅁䅅䅁佁䉁䅉䅁㕁䍁䄴兏穁䑁䅧李㍁䑁䅍䅁䵁䅉䅅䅁䙁䅁䅁睁䅁䅁䅁权䅁䅁䅁兂䅁䅁䅁䭁獹䅑䅯兓䅁䅁䅯児䅁䅁䅅䅁䉁䅁䅁杄啁䅁䅁免睁䍁䄴免㑁䑁䅁䅏睁䑁䅍䅁䵁䅉䅅䅁䕁䅁䅁睁䅁䅁䅁权䅁䅁䅁兂䅁䅁䅁䍁䅩䅑䅯睰䅁䅁䅅䅁䉁䅁䅁权ぃ䅁䅁䍄䉁䅁䅁兂䅁䅁䅍䅁䅁䅁䅯䅁䅁䅁䅕䅁䅁䅁獃䕲䭁䕁䅫䅁䭁䑁䅳䅁䉁䅁䅁允䅁䅁䄴䅆䅁䑁䅅䅍畁䑁䅧李ぁ䑁䅕䅎㍁䅁䅁䍄䉁䅁䅁䅂䅁䅁䅍䅁䅁䅁䅯䅁䅁䅁䅕䅁䅁䅁权歫䭁䥁䅷䅁䉁䅁䅁允䅁䅁䅯兪䅁䅁杷允䅁䅁䅕䅁䑁䅁䅁䅁䭁䅁䅁䅁䙁䅁䅁䅁䅁扳䅎权䅂䅁䅁权䉂䅁䅁允䅁䅁䅅䅁䑁䍁⬯⼯䴸䅉䅅䅁䙁䅁䅁睁䅁䅁䅁权䅁䅁䅁兂䅁䅁䅁䭁獹䅑䅯兔䅁䅁䅯䅐䅁䅁䅅䅁䉁䅁䅁杄啁䅁䅁杍祁䍁䄴李㑁䑁䅙䅎㕁䑁䅅䅁䵁䅉䅅䅁䙁䅁䅁睁䅁䅁䅁权䅁䅁䅁兂䅁䅁䅁䭁獹䅑䅯兔䅁䅁䅯睏䅁䅁䅅䅁䉁䅁䅁杄啁䅁䅁杍祁䍁䄴杍㉁䑁䅁䅎硁䑁䅙䅁䵁䅉䅅䅁䕁䅁䅁睁䅁䅁䅁权䅁䅁䅁兂䅁䅁䅁䕷呮䅑䅯杗䅁䅁䅅䅁䉁䅁䅁权桂䅁䅁䍄䉁䅁䅁兂䅁䅁䅍䅁䅁䅁䅯䅁䅁䅁䅕䅁䅁䅁䅂ぢ䭁䕁䅫䅁䭁䑁䄴䅁䉁䅁䅁允䅁䅁䄴杅䅁䑁䅧杌㕁䑁䅑睍㑁䑁䅉睍䅁䅁杷允䅁䅁䅑䅁䑁䅁䅁䅁䭁䅁䅁䅁䙁䅁䅁䅁䅁䝑䄹权煁䅁䅁允䅁䅁䅅䅁䭁䍁䅳䅁䵁䅉䅅䅁䕁䅁䅁睁䅁䅁䅁权䅁䅁䅁兂䅁䅁䅁䥁祵䅑䅯杁䅁䅁䅅䅁䉁䅁䅁权䥁允䅁䍄䉁䅁䅁䅂䅁䅁䅍䅁䅁䅁䅯䅁䅁䅁䅕䅁䅁䅁ぃぱ䭁䥁䅯䅁䉁䅁䅁允䅁䅁䅯睊䅁䅁杷允䅁䅁䅕䅁䑁䅁䅁䅁䭁䅁䅁䅁䙁䅁䅁䅁䅁䝑䄹权乂䅁䅁权⭁䅁䅁允䅁䅁䅅䅁佁䉁䅑䅁穁䑁䅁杌㉁䑁䅑睍㍁䑁䅕李䅁䅁杷允䅁䅁䅑䅁䑁䅁䅁䅁䭁䅁䅁䅁䙁䅁䅁䅁䅁户䅨权奁允䅁允䅁䅁䅅䅁䭁䍁䅣䅁䵁䅉䅅䅁䙁䅁䅁睁䅁䅁䅁权䅁䅁䅁兂䅁䅁䅁䭧䕦䅑䅯兔䅁䅁䅯児䅁䅁䅅䅁䉁䅁䅁杄坁䅁䅁免睁䑁䅣杌祁䑁䅍䅏祁䑁䅧杍䅁䅁杷允䅁䅁䅕䅁䑁䅁䅁䅁䭁䅁䅁䅁䙁䅁䅁䅁䅁䝑䄹权乂䅁䅁权㥁䅁䅁允䅁䅁䅅䅁佁䉁䅑䅁穁䑁䅕杌祁䑁䅙兎穁䑁䅍李䅁䅁杷允䅁䅁䅑䅁䑁䅁䅁䅁䭁䅁䅁䅁䙁䅁䅁䅁䅁䩭䅊权流䅁䅁允䅁䅁䅅䅁䭁䍁䅣䅁䵁䅉䅅䅁䕁䅁䅁睁䅁䅁䅁权䅁䅁䅁兂䅁䅁䅁䍁㙹䅑䅯克䅁䅁䅅䅁䉁䅁䅁权湁䅁䅁䍄䉁䅁䅁兂䅁䅁䅍䅁䅁䅁䅯䅁䅁䅁䅕䅁䅁䅁䅂ぢ䭁䕁䄸䅁䭁䑁䅳䅁䉁䅁䅁允䅁䅁䅯䅕䅁䅁杷允䅁䅁䅕䅁䑁䅁䅁䅁䭁䅁䅁䅁䙁䅁䅁䅁䅁䱊䅖权䩂䅁䅁权⭁䅁䅁允䅁䅁䅅䅁佁䉁䅉䅁㕁䍁䄴杍ㅁ䑁䅙杍祁䑁䅙䅁䵁䅉䅅䅁䕁䅁䅁睁䅁䅁䅁权䅁䅁䅁兂䅁䅁䅁䥁祵䅑䅯杩䅁䅁䅅䅁䉁䅁䅁权湁䅁䅁䍄䉁䅁䅁䅂䅁䅁䅍䅁䅁䅁䅯䅁䅁䅁䅕䅁䅁䅁啁の䭁䉁䉁䅁䉁䅁䅁允䅁䅁䅯睅䅅䅁杷允䅁䅁䅕䅁䑁䅁䅁䅁䭁䅁䅁䅁䙁䅁䅁䅁䅁䱊䅖权䩂䅁䅁权㥁䅁䅁允䅁䅁䅅䅁佁䉁䅉䅁㕁䍁䄴兎㉁䑁䅣䅍㉁䑁䅍䅁䵁䅉䅅䅁䙁䅁䅁睁䅁䅁䅁权䅁䅁䅁兂䅁䅁䅁䍁ㅓ䅑䅯兓䅁䅁䅯䅐䅁䅁䅅䅁䉁䅁䅁杄十䅁䅁兏畁䑁䅫䅎穁䑁䅍兎祁䅁䅁䍄䉁䅁䅁䅂䅁䅁䅍䅁䅁䅁䅯䅁䅁䅁䅕䅁䅁䅁㡂啶䭁䅁䅉䅁䉁䅁䅁允䅁䅁䅯兯䅁䅁杷允䅁䅁䅕䅁䑁䅁䅁䅁䭁䅁䅁䅁䙁䅁䅁䅁䅁䭋䅊权䩂䅁䅁权㝁䅁䅁允䅁䅁䅅䅁佁䉁䅉䅁ㅁ䍁䄴睎穁䑁䅣睍㍁䑁䅑䅁䵁䅉䅅䅁䙁䅁䅁睁䅁䅁䅁权䅁䅁䅁兂䅁䅁䅁䍁ㅓ䅑䅯兓䅁䅁䅯睏䅁䅁䅅䅁䉁䅁䅁杄啁䅁䅁免睁䍁䄴免㍁䑁䅙䅏ぁ䑁䅉䅁䵁䅉䅅䅁䙁䅁䅁睁䅁䅁䅁权䅁䅁䅁兂䅁䅁䅁䍁ㅓ䅑䅯兔䅁䅁䅯䅐䅁䅁䅅䅁䉁䅁䅁杄啁䅁䅁杍硁䍁䄴䅍㑁䑁䅉兎硁䑁䅑䅁䵁䅉䅅䅁䕁䅁䅁睁䅁䅁䅁权䅁䅁䅁兂䅁䅁䅁乁啹䅑䅯睚䅁䅁䅅䅁䉁䅁䅁权潂䅁䅁䍄䉁䅁䅁䅂䅁䅁䅍䅁䅁䅁䅯䅁䅁䅁䅯䅄䅁䅁䅯睚䅁䅁䅅䅁䉁䅁䅁权䵁䅁䅁䍄䉁䅁䅁䅂䅁䅁䅍䅁䅁䅁䅯䅁䅁䅁䅕䅁䅁䅁权䕡䭁䝁䅣䅁䉁䅁䅁允䅁䅁䅯兡䅁䅁杷允䅁䅁䅑䅁䑁䅁䅁䅁䭁䅁䅁䅁䙁䅁䅁䅁䅁煌䅆权獁䅁䅁允䅁䅁䅅䅁䭁䅁䅷䅁䵁䅉䅅䅁䕁䅁䅁睁䅁䅁䅁权䅁䅁䅁兂䅁䅁䅁佁畂䅑䅯睚䅁䅁䅅䅁䉁䅁䅁权牂䅁䅁䍄䉁䅁䅁䅂䅁䅁䅍䅁䅁䅁䅯䅁䅁䅁䅕䅁䅁䅁噃歵䭁䑁䅁䅁䉁䅁䅁允䅁䅁䅯䅋䅁䅁杷允䅁䅁䅑䅁䑁䅁䅁䅁䭁䅁䅁䅁䙁䅁䅁䅁䅁䕁䅰权湂䅁䅁允䅁䅁䅅䅁䭁䝁䅳䅁䵁䅉䅅䅁䕁䅁䅁睁䅁䅁䅁权䅁䅁䅁兂䅁䅁䅁䭁摃䅑䅯睩䅁䅁䅅䅁䉁䅁䅁权䵁䅁䅁䍄䉁䅁䅁䅂䅁䅁䅍䅁䅁䅁䅯䅁䅁䅁䅕䅁䅁䅁䅁歘䭁䝁䅣䅁䉁䅁䅁允䅁䅁䅯睡䅁䅁杷允䅁䅁䅑䅁䑁䅁䅁䅁䭁䅁䅁䅁䙁䅁䅁䅁䅁䩬䅊权湂䅁䅁允䅁䅁䅅䅁䭁䝁䅧䅁䵁䅉䅅䅁䙁䅁䅁睁䅁䅁䅁权䅁䅁䅁兂䅁䅁䅁䡁批䅑䅯䅑䅁䅁䅯睑䅁䅁䅅䅁䉁䅁䅁睁䅁䅁䅁䍄䉁䅁䅁䅂䅁䅁䅍䅁䅁䅁䅯䅁䅁䅁䅕䅁䅁䅁睃啩䭁䝁䅣䅁䉁䅁䅁允䅁䅁䅯䅡䅁䅁杷允䅁䅁䅕䅁䑁䅁䅁䅁䭁䅁䅁䅁䙁䅁䅁䅁䅁䨸䅬权䅂䅁䅁权䉂䅁䅁允䅁䅁䅅䅁䭁䍁䅣䅁䵁䅉䅅䅁䕁䅁䅁睁䅁䅁䅁权䅁䅁䅁兂䅁䅁䅁䭁摃䅑䅯睚䅁䅁䅅䅁䉁䅁䅁权潂䅁䅁䍄䉁䅁䅁䅂䅁䅁䅍䅁䅁䅁䅯䅁䅁䅁䅕䅁䅁䅁兂で䭁䝁䅣䅁䉁䅁䅁允䅁䅁䅯䅡䅁䅁杷允䅁䅁䅑䅁䑁䅁䅁䅁䭁䅁䅁䅁䙁䅁䅁䅁䅁䠴䅊权湂䅁䅁允䅁䅁䅅䅁䭁䝁䄰䅁䵁䅉䅅䅁䙁䅁䅁睁䅁䅁䅁权䅁䅁䅁兂䅁䅁䅁䍁稶䅑䅯兓䅁䅁䅯䅐䅁䅁䅅䅁䉁䅁䅁杄十䅁䅁睍畁䑁䅕兎㍁䑁䅕兏穁䅁䅁䍄䉁䅁䅁䅂䅁䅁䅍䅁䅁䅁䅯䅁䅁䅁䅕䅁䅁䅁潃歫䭁䍁䅯䅁䉁䅁䅁允䅁䅁䅯睋䅁䅁杷允䅁䅁䅑䅁䑁䅁䅁䅁䭁䅁䅁䅁䙁䅁䅁䅁䅁䱦䄱权湂䅁䅁允䅁䅁䅅䅁䭁䝁䅧䅁䵁䅉䅅䅁䕁䅁䅁睁䅁䅁䅁权䅁䅁䅁兂䅁䅁䅁乁啹䅑䅯杢䅁䅁䅅䅁䉁䅁䅁权潂䅁䅁䍄䉁䅁䅁䅂䅁䅁䅍䅁䅁䅁䅯䅁䅁䅁䅕䅁䅁䅁畁び䭁䥁䅷䅁䉁䅁䅁允䅁䅁䅯眳䅁䅁杷允䅁䅁䅑䅁䑁䅁䅁䅁䭁䅁䅁䅁䙁䅁䅁䅁䅁䕁䅰权畂䅁䅁允䅁䅁䅅䅁䭁䝁䄸䅁䵁䅉䅅䅁䕁䅁䅁睁䅁䅁䅁权䅁䅁䅁兂䅁䅁䅁佁畂䅑䅯杢䅁䅁䅅䅁䉁䅁䅁权睂䅁䅁䍄䉁䅁䅁䅂䅁䅁䅍䅁䅁䅁䅯䅁䅁䅁䅕䅁䅁䅁䅁䕊䭁䍁䅙䅁䉁䅁䅁允䅁䅁䅯睊䅁䅁杷允䅁䅁䅑䅁䑁䅁䅁䅁䭁䅁䅁䅁䙁䅁䅁䅁䅁䩆䄹权獁䅁䅁允䅁䅁䅅䅁䭁䅁䅷䅁䵁䅉䅅䅁䕁䅁䅁睁䅁䅁䅁权䅁䅁䅁兂䅁䅁䅁䱁啹䅑䅯杢䅁䅁䅅䅁䉁䅁䅁权祂䅁䅁䍄䉁䅁䅁䅂䅁䅁䅍䅁䅁䅁䅯䅁䅁䅁䅕䅁䅁䅁捃歫䭁䉁䉫䅁䉁䅁䅁允䅁䅁䅉眰䵣䅉䅅䅁䕁䅁䅁睁䅁䅁䅁权䅁䅁䅁兂䅁䅁䅁䑁眲䅑䅯杢䅁䅁䅅䅁䉁䅁䅁权煂䅁䅁䍄䉁䅁䅁䅂䅁䅁䅍䅁䅁䅁䅯䅁䅁䅁䅕䅁䅁䅁畁び䭁䥁䅧䅁䉁䅁䅁允䅁䅁䄴䅃䅁䑁䅅䅍睁䅁䅁䍄䉁䅁䅁䅂䅁䅁䅍䅁䅁䅁䅯䅁䅁䅁䅕䅁䅁䅁睃啩䭁䥁䅳䅁䉁䅁䅁允䅁䅁䅣䅁䅁䥁䱁唵䵁䅉䅅䅁䕁䅁䅁睁䅁䅁䅁权䅁䅁䅁兂䅁䅁䅁䍁煱䅑䅯杢䅁䅁䅅䅁䉁䅁䅁权穂䅁䅁䍄䉁䅁䅁䅂䅁䅁䅍䅁䅁䅁䅯䅁䅁䅁䅕䅁䅁䅁权䕡䭁䝁䄴䅁䉁䅁䅁允䅁䅁䅯入䅁䅁杷允䅁䅁䅑䅁䑁䅁䅁䅁䭁䅁䅁䅁䙁䅁䅁䅁䅁䡯䅂权畂䅁䅁允䅁䅁䅅䅁䭁䝁䅧䅁䵁䅉䅅䅁䕁䅁䅁睁䅁䅁䅁权䅁䅁䅁兂䅁䅁䅁䩁卹䅑䅯杇䅅䅁䅅䅁䉁䅁䅁权扁允䅁䍄䉁䅁䅁䅂䅁䅁䅍䅁䅁䅁䅯䅁䅁䅁䅕䅁䅁䅁歁啴䭁䝁䄴䅁䉁䅁䅁允䅁䅁䅯䅡䅁䅁杷允䅁䅁䅑䅁䑁䅁䅁䅁䭁䅁䅁䅁䙁䅁䅁䅁䅁户䅨权畂䅁䅁允䅁䅁䅅䅁䭁䥁䅉䅁䵁䅉䅅䅁䕁䅁䅁睁䅁䅁䅁权䅁䅁䅁兂䅁䅁䅁䭁卓䅑䅯杢䅁䅁䅅䅁䉁䅁䅁权あ䅁䅁䍄䉁䅁䅁䅂䅁䅁䅍䅁䅁䅁䅯䅁䅁䅁䅕䅁䅁䅁䅃䕕䭁䝁䄴䅁䉁䅁䅁允䅁䅁䅯䅨䅁䅁杷允䅁䅁䅑䅁䑁䅁䅁䅁䭁䅁䅁䅁䙁䅁䅁䅁䅁䙧䅂权流䅁䅁允䅁䅁䅅䅁䭁䍁䅣䅁䵁䅉䅅䅁䕁䅁䅁睁䅁䅁䅁权䅁䅁䅁兂䅁䅁䅁䱁啹䅑䅯杊䅁䅁䅅䅁䉁䅁䅁权硁䅁䅁䍄䉁䅁䅁䅂䅁䅁䅍䅁䅁䅁䅯䅁䅁䅁䅕䅁䅁䅁䑄啳䭁䥁䅳䅁䉁䅁䅁允䅁䅁䅣䅁䅁䅁䱁唶䵁䅉䅅䅁䕁䅁䅁睁䅁䅁䅁权䅁䅁䅁兂䅁䅁䅁䕁穂䅑䅯杊䅁䅁䅅䅁䉁䅁䅁权湁䅁䅁䍄䉁䅁䅁䅂䅁䅁䅍䅁䅁䅁䅯䅁䅁䅁䅕䅁䅁䅁奁歵䭁䍁䅙䅁䉁䅁䅁允䅁䅁䅯睊䅁䅁杷允䅁䅁䅑䅁䑁䅁䅁䅁䭁䅁䅁䅁䙁䅁䅁䅁䅁煋䅰权流䅁䅁允䅁䅁䅅䅁䭁䍁䅣䅁䵁䅉䅅䅁䕁䅁䅁睁䅁䅁䅁权䅁䅁䅁兂䅁䅁䅁佁㐲䅑䅯睯䅁䅁䅅䅁䉁䅁䅁权歃䅁䅁䍄䉁䅁䅁䅂䅁䅁䅍䅁䅁䅁䅯䅁䅁䅁䅕䅁䅁䅁獃䕲䭁䍁䅙䅁䉁䅁䅁允䅁䅁䅯睊䅁䅁杷允䅁䅁䅑䅁䑁䅁䅁䅁䭁䅁䅁䅁䙁䅁䅁䅁䅁户䅨权流䅁䅁允䅁䅁䅅䅁䭁䍁䅣䅁䵁䅉䅅䅁䙁䅁䅁睁䅁䅁䅁权䅁䅁䅁兂䅁䅁䅁䅁硂䅑䅯䅑䅁䅁䅯兒䅁䅁䅅䅁䉁䅁䅁睁䍃呺䄰䍄䉁䅁䅁䅂䅁䅁䅍䅁䅁䅁䅯䅁䅁䅁䅕䅁䅁䅁捃歫䭁䍁䅙䅁䉁䅁䅁允䅁䅁䅯睊䅁䅁杷允䅁䅁䅑䅁䑁䅁䅁䅁䭁䅁䅁䅁䙁䅁䅁䅁䅁䩱䅊权流䅁䅁允䅁䅁䅅䅁䭁䍁䅧䅁䵁䅉䅅䅁䕁䅁䅁睁䅁䅁䅁权䅁䅁䅁兂䅁䅁䅁䭁湱䅑䅯睯䅁䅁䅅䅁䉁䅁䅁权歃䅁䅁䍄䉁䅁䅁䅂䅁䅁䅍䅁䅁䅁䅯䅁䅁䅁䅕䅁䅁䅁歁啴䭁䍁䅙䅁䉁䅁䅁允䅁䅁䅯䅋䅁䅁杷允䅁䅁䅑䅁䑁䅁䅁䅁䭁䅁䅁䅁䙁䅁䅁䅁䅁䭙䅂权流䅁䅁允䅁䅁䅅䅁䭁䍁䅣䅁䵁䅉䅅䅁䕁䅁䅁睁䅁䅁䅁权䅁䅁䅁兂䅁䅁䅁乁䡃䅑䅯杊䅁䅁䅅䅁䉁䅁䅁权硁䅁䅁䍄䉁䅁䅁䅂䅁䅁䅍䅁䅁䅁䅯䅁䅁䅁䅕䅁䅁䅁奄䕩䭁䍁䅙䅁䉁䅁䅁允䅁䅁䅯免䅁䅁杷允䅁䅁䅑䅁䑁䅁䅁䅁䭁䅁䅁䅁䙁䅁䅁䅁䅁䡯䅂权流䅁䅁允䅁䅁䅅䅁䭁䍁䅧䅁䵁䅉䅅䅁䕁䅁䅁睁䅁䅁䅁权䅁䅁䅁兂䅁䅁䅁偁⭩䅑䅯睩䅁䅁䅅䅁䉁䅁䅁睂䅁䅁䅁䍯氳䅑杷允䅁䅁䅕䅁䑁䅁䅁䅁䭁䅁䅁䅁䙁䅁䅁䅁䅁䡁䅆权塂䅁䅁权䙂䅁䅁允䅁䅁䅅䅁䑁䙁敍䅁䵁䅉䅅䅁䕁䅁䅁睁䅁䅁䅁权䅁䅁䅁兂䅁䅁䅁䙁䑃䅑䅯杊䅁䅁䅅䅁䉁䅁䅁权湁䅁䅁䍄䉁䅁䅁䅂䅁䅁䅍䅁䅁䅁䅯䅁䅁䅁䅕䅁䅁䅁煃ば䭁䍁䄴䅁䉁䅁䅁允䅁䅁䅯䅄䅁䅁杷允䅁䅁䅑䅁䑁䅁䅁䅁䭁䅁䅁䅁䙁䅁䅁䅁䅁䵣䅬权流䅁䅁允䅁䅁䅅䅁䭁䑁䅅䅁䵁䅉䅅䅁䙁䅁䅁睁䅁䅁䅁权䅁䅁䅁兂䅁䅁䅁䅁睱䅑䅯睖䅁䅁䅯䅒䅁䅁䅅䅁䉁䅁䅁睁湁杉䅁䍄䉁䅁䅁䅂䅁䅁䅍䅁䅁䅁䅯䅁䅁䅁䅕䅁䅁䅁杄正䭁䍁䅙䅁䉁䅁䅁允䅁䅁䅯免䅁䅁杷允䅁䅁䅑䅁䑁䅁䅁䅁䭁䅁䅁䅁䙁䅁䅁䅁䅁䨳䅒权灁䅁䅁允䅁䅁䅅䅁䭁䍁䅣䅁䵁䅉䅅䅁䕁䅁䅁睁䅁䅁䅁权䅁䅁䅁兂䅁䅁䅁䅁扂䅑䅯克䅁䅁䅅䅁䉁䅁䅁权潁䅁䅁䍄䉁䅁䅁兂䅁䅁䅍䅁䅁䅁䅯䅁䅁䅁䅕䅁䅁䅁啁の䭁䕁䅣䅁䭁䑁䄴䅁䉁䅁䅁允䅁䅁䄴权䅁䑁䅣杌硁䑁䅍䅁䵁䅉䅅䅁䕁䅁䅁睁䅁䅁䅁权䅁䅁䅁兂䅁䅁䅁䱁啹䅑䅯克䅁䅁䅅䅁䉁䅁䅁权潁䅁䅁䍄䉁䅁䅁䅂䅁䅁䅍䅁䅁䅁䅯䅁䅁䅁䅕䅁䅁䅁瑄䕵䭁䍁䅫䅁䉁䅁䅁允䅁䅁䅯睊䅁䅁杷允䅁䅁䅑䅁䑁䅁䅁䅁䭁䅁䅁䅁䙁䅁䅁䅁䅁䕁䅰权灁䅁䅁允䅁䅁䅅䅁䭁䍁䅧䅁䵁䅉䅅䅁䕁䅁䅁睁䅁䅁䅁权䅁䅁䅁兂䅁䅁䅁佁畂䅑䅯克䅁䅁䅅䅁䉁䅁䅁权潁䅁䅁䍄䉁䅁䅁䅂䅁䅁䅍䅁䅁䅁䅯䅁䅁䅁䅕䅁䅁䅁㡂ね䭁䉁䉑䅁䉁䅁䅁允䅁䅁䅯睆䅅䅁杷允䅁䅁䅑䅁䑁䅁䅁䅁䭁䅁䅁䅁䙁䅁䅁䅁䅁䩯䅊权灁䅁䅁允䅁䅁䅅䅁䭁䍁䅧䅁䵁䅉䅅䅁䙁䅁䅁睁䅁䅁䅁权䅁䅁䅁兂䅁䅁䅁偁⭩䅑䅯睖䅁䅁䅯䅒䅁䅁䅅䅁䉁䅁䅁权湁䅁䅁䍄䉁䅁䅁䅂䅁䅁䅍䅁䅁䅁䅯䅁䅁䅁䅕䅁䅁䅁捃歫䭁䍁䅫䅁䉁䅁䅁允䅁䅁䅯睊䅁䅁杷允䅁䅁䅑䅁䑁䅁䅁䅁䭁䅁䅁䅁䙁䅁䅁䅁䅁䡑䅎权灁䅁䅁允䅁䅁䅅䅁䭁䍁䅣䅁䵁䅉䅅䅁䕁䅁䅁睁䅁䅁䅁权䅁䅁䅁兂䅁䅁䅁䙁䑃䅑䅯克䅁䅁䅅䅁䉁䅁䅁权湁䅁䅁䍄䉁䅁䅁䅂䅁䅁䅍䅁䅁䅁䅯䅁䅁䅁䅕䅁䅁䅁兄と䭁䍁䅫䅁䉁䅁䅁允䅁䅁䅯䅋䅁䅁杷允䅁䅁䅑䅁䑁䅁䅁䅁䭁䅁䅁䅁䙁䅁䅁䅁䅁䩯䅊权煁䅁䅁允䅁䅁䅅䅁䭁䍁䅳䅁䵁䅉䅅䅁䕁䅁䅁睁䅁䅁䅁权䅁䅁䅁兂䅁䅁䅁䝁䉃䅑䅯克䅁䅁䅅䅁䉁䅁䅁权潁䅁䅁䍄䉁䅁䅁䅂䅁䅁䅍䅁䅁䅁䅯䅁䅁䅁䅕䅁䅁䅁奄䕩䭁䥁䅷䅁䉁䅁䅁允䅁䅁䅯兪䅁䅁杷允䅁䅁䅑䅁䑁䅁䅁䅁䭁䅁䅁䅁䙁䅁䅁䅁䅁䩯䄱权灁䅁䅁允䅁䅁䅅䅁䭁䍁䅣䅁䵁䅉䅅䅁䙁䅁䅁睁䅁䅁䅁权䅁䅁䅁兂䅁䅁䅁䅁䭂䅑䅯杏䅁䅁䅯睏䅁䅁䅅䅁䉁䅁䅁杄十䅁䅁睍㍁䑁䅑䅏祁䑁䅁兏ぁ䅁䅁䍄䉁䅁䅁兂䅁䅁䅍䅁䅁䅁䅯䅁䅁䅁䅕䅁䅁䅁潁䕧䭁䕁䅣䅁䭁䑁䄴䅁䉁䅁䅁允䅁䅁䄴杅䅁䑁䅕杌ㅁ䑁䅑免祁䑁䅉䅏䅁䅁杷允䅁䅁䅑䅁䑁䅁䅁䅁䭁䅁䅁䅁䙁䅁䅁䅁䅁䙑䅚权灁䅁䅁允䅁䅁䅅䅁䭁䍁䅧䅁䵁䅉䅅䅁䕁䅁䅁睁䅁䅁䅁权䅁䅁䅁兂䅁䅁䅁䭁卓䅑䅯克䅁䅁䅅䅁䉁䅁䅁权潁䅁䅁䍄䉁䅁䅁䅂䅁䅁䅍䅁䅁䅁䅯䅁䅁䅁䅕䅁䅁䅁权䕡䭁䍁䅫䅁䉁䅁䅁允䅁䅁䅯睊䅁䅁杷允䅁䅁䅕䅁䑁䅁䅁䅁䭁䅁䅁䅁䙁䅁䅁䅁䅁煎䅖权䩂䅁䅁权㥁䅁䅁允䅁䅁䅅䅁佁䉁䅉䅁㕁䍁䄴杍㍁䑁䅑李硁䑁䅑䅁䵁䅉䅅䅁䕁䅁䅁睁䅁䅁䅁权䅁䅁䅁兂䅁䅁䅁䱁䩃䅑䅯克䅁䅁䅅䅁䉁䅁䅁权潁䅁䅁䍄䉁䅁䅁䅂䅁䅁䅍䅁䅁䅁䅯䅁䅁䅁䅕䅁䅁䅁杂す䭁䍁䅫䅁䉁䅁䅁允䅁䅁䅯睊䅁䅁杷允䅁䅁䅑䅁䑁䅁䅁䅁䭁䅁䅁䅁䙁䅁䅁䅁䅁䡁䅆权橃䅁䅁允䅁䅁䅅䅁䭁偁䅁䅁䵁䅉䅅䅁䕁䅁䅁睁䅁䅁䅁权䅁䅁䅁权䵁䅁䅁权䭃䅁䅁允䅁䅁䅅䅁䭁䍁䅣䅁䵁䅉䅅䅁䕁䅁䅁睁䅁䅁䅁权䅁䅁䅁兂䅁䅁䅁䙁㙓䅑䅯杩䅁䅁䅅䅁䉁䅁䅁权湁䅁䅁䍄䉁䅁䅁䅂䅁䅁䅍䅁䅁䅁䅯䅁䅁䅁䅕䅁䅁䅁㥁䕳䭁䥁䅯䅁䉁䅁䅁允䅁䅁䄴䅄䅁䑁䅅杍祁䍁䄴兎䅁䅁杷允䅁䅁䅑䅁䑁䅁䅁䅁䭁䅁䅁䅁䙁䅁䅁䅁䅁扖䅸权杁允䅁允䅁䅁䅅䅁䭁䅁䅷䅁䵁䅉䅅䅁䕁䅁䅁睁䅁䅁䅁权䅁䅁䅁兂䅁䅁䅁佁畂䅑䅯杩䅁䅁䅅䅁䉁䅁䅁杄䝁䅁䅁兎睁䅁䅁䍄䉁䅁䅁䅂䅁䅁䅍䅁䅁䅁䅯䅁䅁䅁䅕䅁䅁䅁䅁歓䭁䥁䅯䅁䉁䅁䅁允䅁䅁䅯睊䅁䅁杷允䅁䅁䅑䅁䑁䅁䅁䅁䭁䅁䅁䅁䙁䅁䅁䅁䅁䩯䅊权婁允䅁允䅁䅁䅅䅁䍁乁䡍䍄䉁䅁䅁䅂䅁䅁䅍䅁䅁䅁䅯䅁䅁䅁䅕䅁䅁䅁捁䕰䭁䥁䅯䅁䉁䅁䅁允䅁䅁䅯睊䅁䅁杷允䅁䅁䅑䅁䑁䅁䅁䅁䭁䅁䅁䅁䙁䅁䅁䅁䅁䱌䅰权䭃䅁䅁允䅁䅁䅅䅁䭁䍁䅣䅁䵁䅉䅅䅁䙁䅁䅁睁䅁䅁䅁权䅁䅁䅁权湄睂䅱权䩂䅁䅁权㡁䅁䅁允䅁䅁䅅䅁䭁䍁䅣䅁䵁䅉䅅䅁䙁䅁䅁睁䅁䅁䅁权䅁䅁䅁兂䅁䅁䅁䍁㉂䅑䅯䅑䅁䅁䅯村䅁䅁䅅䅁䉁䅁䅁睁慂兌䅉䍄䉁䅁䅁䅂䅁䅁䅍䅁䅁䅁䅯䅁䅁䅁䅕䅁䅁䅁杁䕦䭁䥁䅯䅁䉁䅁䅁允䅁䅁䅯睊䅁䅁杷允䅁䅁䅑䅁䑁䅁䅁䅁䭁䅁䅁䅁䙁䅁䅁䅁䅁䰫䄵权灁䅁䅁允䅁䅁䅅䅁䭁䍁䅧䅁䵁䅉䅅䅁䕁䅁䅁睁䅁䅁䅁权䅁䅁䅁兂䅁䅁䅁䥁㑗䅑䅯杩䅁䅁䅅䅁䉁䅁䅁权湁䅁䅁䍄䉁䅁䅁䅂䅁䅁䅍䅁䅁䅁䅯䅁䅁䅁䅕䅁䅁䅁杂す䭁䉁䉁䅁䉁䅁䅁允䅁䅁䅯杅䅅䅁杷允䅁䅁䅑䅁䑁䅁䅁䅁䭁䅁䅁䅁䙁䅁䅁䅁䅁䠸䅨权䭃䅁䅁允䅁䅁䅅䅁䭁䍁䅣䅁䵁䅉䅅䅁䕁䅁䅁睁䅁䅁䅁权䅁䅁䅁兂䅁䅁䅁䡁批䅑䅯睰䅁䅁䅅䅁䉁䅁䅁权穃䅁䅁䍄䉁䅁䅁䅂䅁䅁䅍䅁䅁䅁䅯䅁䅁䅁䅕䅁䅁䅁捃歫䭁䉁䉑䅁䉁䅁䅁允䅁䅁䅯杆䅅䅁杷允䅁䅁䅑䅁䑁䅁䅁䅁䭁䅁䅁䅁䙁䅁䅁䅁䅁䭙䅂权䭃䅁䅁允䅁䅁䅅䅁䭁䍁䅣䅁䵁䅉䅅䅁䙁䅁䅁睁䅁䅁䅁权䅁䅁䅁兂䅁䅁䅁䡁癋䅑䅯睒䅁䅁䅯睏䅁䅁䅅䅁䉁䅁䅁杄十䅁䅁杍畁䑁䅫李硁䑁䅧睍ㅁ䅁䅁䍄䉁䅁䅁䅂䅁䅁䅍䅁䅁䅁䅯䅁䅁䅁䅕䅁䅁䅁歁啴䭁䥁䅯䅁䉁䅁䅁允䅁䅁䅯睊䅁䅁杷允䅁䅁䅑䅁䑁䅁䅁䅁䭁䅁䅁䅁䙁䅁䅁䅁䅁䡯䅂权䭃䅁䅁允䅁䅁䅅䅁䭁䍁䅣䅁䵁䅉䅅䅁䕁䅁䅁睁䅁䅁䅁权䅁䅁䅁兂䅁䅁䅁䑁污䅑䅯杩䅁䅁䅅䅁䉁䅁䅁权湁䅁䅁䍄䉁䅁䅁䅂䅁䅁䅍䅁䅁䅁䅯䅁䅁䅁䅕䅁䅁䅁䅄歩䭁䥁䅯䅁䉁䅁䅁允䅁䅁䅯睊䅁䅁杷允䅁䅁䅑䅁䑁䅁䅁䅁䭁䅁䅁䅁䙁䅁䅁䅁䅁䩯䅊权䭃䅁䅁允䅁䅁䅅䅁䭁䍁䅣䅁䵁䅉䅅䅁䕁䅁䅁睁䅁䅁䅁权䅁䅁䅁兂䅁䅁䅁乁权䅑䅯杩䅁䅁䅅䅁䉁䅁䅁权湁䅁䅁䍄䉁䅁䅁䅂䅁䅁䅍䅁䅁䅁䅯䅁䅁䅁䅕䅁䅁䅁㑂啰䭁䉁䉫䅁䉁䅁䅁允䅁䅁䅉睲䵣䅉䅅䅁䕁䅁䅁睁䅁䅁䅁权䅁䅁䅁兂䅁䅁䅁䅁歁䅑䅯杩䅁䅁䅅䅁䉁䅁䅁权湁䅁䅁䍄䉁䅁䅁䅂䅁䅁䅍䅁䅁䅁䅯䅁䅁䅁䅕䅁䅁䅁权䕡䭁䥁䅯䅁䉁䅁䅁允䅁䅁䅯睊䅁䅁杷允䅁䅁䅑䅁䑁䅁䅁䅁䭁䅁䅁䅁䙁䅁䅁䅁䅁牅䄹权畂䅁䅁允䅁䅁䅅䅁䭁乁䅯䅁䵁䅉䅅䅁䙁䅁䅁睁䅁䅁䅁权䅁䅁䅁兂䅁䅁䅁䍁㙹䅑䅯睖䅁䅁䅯兑䅁䅁䅅䅁䉁䅁䅁权湁䅁䅁䍄䉁䅁䅁䅂䅁䅁䅍䅁䅁䅁䅯䅁䅁䅁䅕䅁䅁䅁潁䕧䭁䥁䅯䅁䉁䅁䅁允䅁䅁䅯睊䅁䅁杷允䅁䅁䅑䅁䑁䅁䅁䅁䭁䅁䅁䅁䙁䅁䅁䅁䅁䥕䅎权奁允䅁允䅁䅁䅅䅁䭁䍁䅣䅁䵁䅉䅅䅁䕁䅁䅁睁䅁䅁䅁权䅁䅁䅁兂䅁䅁䅁䵁硏䅑䅯䅅䅅䅁䅅䅁䉁䅁䅁权十允䅁䍄䉁䅁䅁兂䅁䅁䅍䅁䅁䅁䅯䅁䅁䅁䅕䅁䅁䅁㉁啰䭁䙁䅣䅁䭁䕁䅉䅁䉁䅁䅁允䅁䅁䅍䙬䄰䅁杷允䅁䅁䅑䅁䑁䅁䅁䅁䭁䅁䅁䅁䙁䅁䅁䅁䅁䩬䅊权䭃䅁䅁允䅁䅁䅅䅁䭁䍁䅣䅁䵁䅉䅅䅁䕁䅁䅁睁䅁䅁䅁权䅁䅁䅁兂䅁䅁䅁䉁⽋䅑䅯杩䅁䅁䅅䅁䉁䅁䅁杄䭁䅁䅁免睁䑁䅁兎䅁䅁杷允䅁䅁䅕䅁䑁䅁䅁䅁䭁䅁䅁䅁䙁䅁䅁䅁䅁煏䅴权塂䅁䅁权䉂䅁䅁允䅁䅁䅅䅁䭁䍁䅣䅁䵁䅉䅅䅁䕁䅁䅁睁䅁䅁䅁权䅁䅁䅁兂䅁䅁䅁乁啹䅑䅯睩䅁䅁䅅䅁䉁䅁䅁权䵁䅁䅁䍄䉁䅁䅁䅂䅁䅁䅍䅁䅁䅁䅯䅁䅁䅁䅕䅁䅁䅁㡃䕬䭁䥁䅳䅁䉁䅁䅁允䅁䅁䅣䅁䅁䅁楃唵䵁䅉䅅䅁䕁䅁䅁睁䅁䅁䅁权䅁䅁䅁兂䅁䅁䅁䩁卹䅑䅯睰䅁䅁䅅䅁䉁䅁䅁权瑃䅁䅁䍄䉁䅁䅁䅂䅁䅁䅍䅁䅁䅁䅯䅁䅁䅁䅕䅁䅁䅁㥁䕳䭁䥁䅳䅁䉁䅁䅁允䅁䅁䅣䅁䅁䥁䱁唵䵁䅉䅅䅁䕁䅁䅁睁䅁䅁䅁权䅁䅁䅁兂䅁䅁䅁佁畂䅑䅯睩䅁䅁䅅䅁䉁䅁䅁权䵁䅁䅁䍄䉁䅁䅁䅂䅁䅁䅍䅁䅁䅁䅯䅁䅁䅁䅕䅁䅁䅁啃歫䭁䉁䉑䅁䉁䅁䅁允䅁䅁䅯杆䅅䅁杷允䅁䅁䅑䅁䑁䅁䅁䅁䭁䅁䅁䅁䙁䅁䅁䅁䅁䩯䅊权䱃䅁䅁允䅁䅁䅅䅁䭁䅁䅷䅁䵁䅉䅅䅁䙁䅁䅁睁䅁䅁䅁权䅁䅁䅁兂䅁䅁䅁䵁㕋䅑䅯睒䅁䅁䅯睐䅁䅁䅅䅁䉁䅁䅁杄十䅁䅁免畁䑁䅍杍硁䑁䅉免ぁ䅁䅁䍄䉁䅁䅁䅂䅁䅁䅍䅁䅁䅁䅯䅁䅁䅁䅕䅁䅁䅁奃歫䭁䥁䅳䅁䉁䅁䅁允䅁䅁䅯䅄䅁䅁杷允䅁䅁䅑䅁䑁䅁䅁䅁䭁䅁䅁䅁䙁䅁䅁䅁䅁䭲䅸权䱃䅁䅁允䅁䅁䅅䅁䭁䅁䅷䅁䵁䅉䅅䅁䕁䅁䅁睁䅁䅁䅁权䅁䅁䅁兂䅁䅁䅁䅁睱䅑䅯睩䅁䅁䅅䅁䉁䅁䅁权䵁䅁䅁䍄䉁䅁䅁䅂䅁䅁䅍䅁䅁䅁䅯䅁䅁䅁䅕䅁䅁䅁䅁歗䭁䥁䅳䅁䉁䅁䅁允䅁䅁䅯䅄䅁䅁杷允䅁䅁䅑䅁䑁䅁䅁䅁䭁䅁䅁䅁䙁䅁䅁䅁䅁䩥䅴权䱃䅁䅁允䅁䅁䅅䅁䡁䅁䅁䅁权⭙䅚䍄䉁䅁䅁䅂䅁䅁䅍䅁䅁䅁䅯䅁䅁䅁䅕䅁䅁䅁潁歯䭁䥁䅳䅁䉁䅁䅁允䅁䅁䅯䅄䅁䅁杷允䅁䅁䅑䅁䑁䅁䅁䅁䭁䅁䅁䅁䙁䅁䅁䅁䅄摓䅎权煁䅁䅁允䅁䅁䅅䅁䭁䅁䅷䅁䵁䅉䅅䅁䕁䅁䅁睁䅁䅁䅁权䅁䅁䅁兂䅁䅁䅁䕁獡䅑䅯睩䅁䅁䅅䅁䉁䅁䅁权䵁䅁䅁䍄䉁䅁䅁䅂䅁䅁䅍䅁䅁䅁䅯䅁䅁䅁䅕䅁䅁䅁䅁䕤䭁䥁䅳䅁䉁䅁䅁允䅁䅁䅯䅄䅁䅁杷允䅁䅁䅑䅁䑁䅁䅁䅁䭁䅁䅁䅁䙁䅁䅁䅁䅁䡁䅨权䱃䅁䅁允䅁䅁䅅䅁䭁䅁䅷䅁䵁䅉䅅䅁䕁䅁䅁睁䅁䅁䅁权䅁䅁䅁兂䅁䅁䅁䥁㑗䅑䅯睩䅁䅁䅅䅁䉁䅁䅁权䵁䅁䅁䍄䉁䅁䅁䅂䅁䅁䅍䅁䅁䅁䅯䅁䅁䅁䅕䅁䅁䅁潁䕧䭁䥁䅳䅁䉁䅁䅁允䅁䅁䅯䅄䅁䅁杷允䅁䅁䅑䅁䑁䅁䅁䅁䭁䅁䅁䅁䙁䅁䅁䅁䅁䭙䅂权䱃䅁䅁允䅁䅁䅅䅁䭁䅁䅷䅁䵁䅉䅅䅁䕁䅁䅁睁䅁䅁䅁权䅁䅁䅁兂䅁䅁䅁䥁㑗䅑䅯䅆䅅䅁䅅䅁䉁䅁䅁权坁允䅁䍄䉁䅁䅁䅂䅁䅁䅍䅁䅁䅁䅯䅁䅁䅁䅕䅁䅁䅁权䕣䭁䥁䅳䅁䉁䅁䅁允䅁䅁䅯䅄䅁䅁杷允䅁䅁䅕䅁䑁䅁䅁䅁䭁䅁䅁䅁䙁䅁䅁䅁䅁㝱䄱权䩂䅁䅁权㝁䅁䅁允䅁䅁䅅䅁佁䉁䅑䅁祁䑁䅙杌㍁䑁䅉䅍ぁ䑁䅙免䅁䅁杷允䅁䅁䅑䅁䑁䅁䅁䅁䭁䅁䅁䅁䙁䅁䅁䅁䅁䥙䅆权䱃䅁䅁允䅁䅁䅅䅁䡁䅁䅁䅁䅂⭃䅚䍄䉁䅁䅁䅂䅁䅁䅍䅁䅁䅁䅯䅁䅁䅁䅕䅁䅁䅁兂で䭁䥁䅳䅁䉁䅁䅁允䅁䅁䅯䅄䅁䅁杷允䅁䅁䅑䅁䑁䅁䅁䅁䭁䅁䅁䅁䙁䅁䅁䅁䅁䥷䅰权䱃䅁䅁允䅁䅁䅅䅁䭁䅁䅷䅁䵁䅉䅅䅁䕁䅁䅁睁䅁䅁䅁权䅁䅁䅁兂䅁䅁䅁䑁污䅑䅯睯䅁䅁䅅䅁䉁䅁䅁权潄䅁䅁䍄䉁䅁䅁兂䅁䅁䅍䅁䅁䅁䅯䅁䅁䅁䅕䅁䅁䅁灂䕵䭁䕁䄸䅁䭁䑁䅳䅁䉁䅁䅁允䅁䅁䅯䅄䅁䅁杷允䅁䅁䅑䅁䑁䅁䅁䅁䭁䅁䅁䅁䙁䅁䅁䅁䅄摆䅂权䱃䅁䅁允䅁䅁䅅䅁䭁䅁䅷䅁䵁䅉䅅䅁䕁䅁䅁睁䅁䅁䅁权䅁䅁䅁兂䅁䅁䅁䍁㉂䅑䅯睩䅁䅁䅅䅁䉁䅁䅁睂䅁䅁䅁䅯浔䅑杷允䅁䅁䅑䅁䑁䅁䅁䅁䭁䅁䅁䅁䙁䅁䅁䅁䅁䩭䅊权畁䅁䅁允䅁䅁䅅䅁䭁䅁䅷䅁䵁䅉䅅䅁䕁䅁䅁睁䅁䅁䅁权䅁䅁䅁兂䅁䅁䅁䩁祱䅑䅯杍䅁䅁䅅䅁䉁䅁䅁权潁䅁䅁䍄䉁䅁䅁䅂䅁䅁䅍䅁䅁䅁䅯䅁䅁䅁䅕䅁䅁䅁䅂歖䭁䥁䅳䅁䉁䅁䅁允䅁䅁䅣䅁䅁䅁瑃唵䵁䅉䅅䅁䕁䅁䅁睁䅁䅁䅁权䅁䅁䅁兂䅁䅁䅁䩁穂䅑䅯睩䅁䅁䅅䅁䉁䅁䅁睂䅁䅁䅁䑁汶䅑杷允䅁䅁䅑䅁䑁䅁䅁䅁䭁䅁䅁䅁䙁䅁䅁䅁䅁䩱䅊权䱃䅁䅁允䅁䅁䅅䅁䡁䅁䅁䅁杁畷䅖䍄䉁䅁䅁䅂䅁䅁䅍䅁䅁䅁䅯䅁䅁䅁䅕䅁䅁䅁杄正䭁䥁䅳䅁䉁䅁䅁允䅁䅁䅣䅁䅁䭁扂唵䵁䅉䅅䅁䕁䅁䅁睁䅁䅁䅁权䅁䅁䅁兂䅁䅁䅁䅁㡡䅑䅯杍䅁䅁䅅䅁䉁䅁䅁权硁䅁䅁䍄䉁䅁䅁䅂䅁䅁䅍䅁䅁䅁䅯䅁䅁䅁䅕䅁䅁䅁䅃䕕䭁䥁䅳䅁䉁䅁䅁允䅁䅁䅯䅄䅁䅁杷允䅁䅁䅑䅁䑁䅁䅁䅁䭁䅁䅁䅁䙁䅁䅁䅁䅁䝑䄹权䱃䅁䅁允䅁䅁䅅䅁䡁䅁䅁䅁杂佫䅤䍄䉁䅁䅁䅂䅁䅁䅍䅁䅁䅁䅯䅁䅁䅁䅕䅁䅁䅁獁歵䭁䭁䅣䅁䉁䅁䅁允䅁䅁䅯杵䅁䅁杷允䅁䅁䅑䅁䑁䅁䅁䅁䭁䅁䅁䅁䙁䅁䅁䅁䅁煎䅖权䱃䅁䅁允䅁䅁䅅䅁䭁䅁䅷䅁䵁䅉䅅䅁䕁䅁䅁睁䅁䅁䅁权䅁䅁䅁兂䅁䅁䅁䡁汩䅑䅯杍䅁䅁䅅䅁䉁䅁䅁权潁䅁䅁䍄䉁䅁䅁䅂䅁䅁䅍䅁䅁䅁䅯䅁䅁䅁䅕䅁䅁䅁䍄啵䭁䥁䅳䅁䉁䅁䅁允䅁䅁䅯䅄䅁䅁杷允䅁䅁䅑䅁䑁䅁䅁䅁䭁䅁䅁䅁䭁䅁䅷䅁䭁䥁䅷䅁䉁䅁䅁允䅁䅁䅯䅄䅁䅁杷允䅁䅁䅑䅁䑁䅁䅁䅁䭁䅁䅁䅁䙁䅁䅁䅁䅁䙁䅴权䵃䅁䅁允䅁䅁䅅䅁䭁䥁䄴䅁䵁䅉䅅䅁䙁䅁䅁睁䅁䅁䅁权䅁䅁䅁兂䅁䅁䅁乁权䅑䅯睖䅁䅁䅯兒䅁䅁䅅䅁䉁䅁䅁睁㉁睐䅁䍄䉁䅁䅁䅂䅁䅁䅍䅁䅁䅁䅯䅁䅁䅁䅕䅁䅁䅁㡃䕬䭁䥁䅷䅁䉁䅁䅁允䅁䅁䅯兪䅁䅁杷允䅁䅁䅕䅁䑁䅁䅁䅁䭁䅁䅁䅁䙁䅁䅁䅁䅁䱌䅰权䡂䅁䅁权㡁䅁䅁允䅁䅁䅅䅁佁䉁䅑䅁穁䑁䅧杌㑁䑁䅁䅏ぁ䑁䅫䅎䅁䅁杷允䅁䅁䅑䅁䑁䅁䅁䅁䭁䅁䅁䅁䙁䅁䅁䅁䅁扐䅂权䵃䅁䅁允䅁䅁䅅䅁䭁䥁䄰䅁䵁䅉䅅䅁䙁䅁䅁睁䅁䅁䅁权䅁䅁䅁兂䅁䅁䅁䍁㉂䅑䅯兔䅁䅁䅯児䅁䅁䅅䅁䉁䅁䅁杄坁䅁䅁免睁䑁䅅杌穁䑁䅑睍㉁䑁䅅䅏䅁䅁杷允䅁䅁䅕䅁䑁䅁䅁䅁䭁䅁䅁䅁䙁䅁䅁䅁䅁㝄䅆权㙁䅁䅁权⽁䅁䅁允䅁䅁䅅䅁佁䉁䅑䅁硁䑁䅅䅏ぁ䑁䅍兎睁䑁䅕杍䅁䅁杷允䅁䅁䅑䅁䑁䅁䅁䅁䭁䅁䅁䅁䙁䅁䅁䅁䅁䕁䅰权䵃䅁䅁允䅁䅁䅅䅁䭁䥁䄴䅁䵁䅉䅅䅁䙁䅁䅁睁䅁䅁䅁权䅁䅁䅁兂䅁䅁䅁䡁汩䅑䅯兓䅁䅁䅯材䅁䅁䅅䅁䉁䅁䅁杄允䅁䅁睍畁䑁䅧兎㍁䑁䅣䅎䅁䅁杷允䅁䅁䅑䅁䑁䅁䅁䅁䭁䅁䅁䅁䙁䅁䅁䅁䅁䙁䄵权䍁䅁䅁允䅁䅁䅅䅁䭁䩁䅑䅁䵁䅉䅅䅁䕁䅁䅁睁䅁䅁䅁权䅁䅁䅁兂䅁䅁䅁䥁㑗䅑䅯杢䅁䅁䅅䅁䉁䅁䅁权偄䅁䅁䍄䉁䅁䅁䅂䅁䅁䅍䅁䅁䅁䅯䅁䅁䅁䅕䅁䅁䅁兄と䭁䥁䅷䅁䉁䅁䅁允䅁䅁䅯兪䅁䅁杷允䅁䅁䅑䅁䑁䅁䅁䅁䭁䅁䅁䅁䙁䅁䅁䅁䅁䥙䅆权䵃䅁䅁允䅁䅁䅅䅁䭁䥁䄰䅁䵁䅉䅅䅁䕁䅁䅁睁䅁䅁䅁权䅁䅁䅁兂䅁䅁䅁䡁汩䅑䅯䅅䅅䅁䅅䅁䉁䅁䅁权十允䅁䍄䉁䅁䅁兂䅁䅁䅍䅁䅁䅁䅯䅁䅁䅁䅕䅁䅁䅁杁此䭁䙁䅣䅁䭁䕁䅉䅁䉁䅁䅁允䅁䅁䅍䍣䅷䅁杷允䅁䅁䅑䅁䑁䅁䅁䅁䭁䅁䅁䅁䙁䅁䅁䅁䅁䥕䅎权䵃䅁䅁允䅁䅁䅅䅁䭁䥁䄴䅁䵁䅉䅅䅁䕁䅁䅁睁䅁䅁䅁权䅁䅁䅁兂䅁䅁䅁䭁卓䅑䅯䅪䅁䅁䅅䅁䉁䅁䅁权乃䅁䅁䍄䉁䅁䅁䅂䅁䅁䅍䅁䅁䅁䅯䅁䅁䅁䅕䅁䅁䅁㑄歶䭁䉁䉁䅁䉁䅁䅁允䅁䅁䅯杅䅅䅁杷允䅁䅁䅑䅁䑁䅁䅁䅁䭁䅁䅁䅁䙁䅁䅁䅁䅁牅䄹权慁允䅁允䅁䅁䅅䅁䭁䉁䉷䅁䵁䅉䅅䅁䙁䅁䅁睁䅁䅁䅁权䅁䅁䅁兂䅁䅁䅁佁桩䅑䅯兔䅁䅁䅯児䅁䅁䅅䅁䉁䅁䅁杄十䅁䅁睍穁䍁䄴䅎穁䑁䅧睎㉁䅁䅁䍄䉁䅁䅁䅂䅁䅁䅍䅁䅁䅁䅯䅁䅁䅁䅕䅁䅁䅁杄正䭁䥁䅷䅁䉁䅁䅁允䅁䅁䅯兪䅁䅁杷允䅁䅁䅕䅁䑁䅁䅁䅁䭁䅁䅁䅁䙁䅁䅁䅁䅁牅䄹权乂䅁䅁权⽁䅁䅁允䅁䅁䅅䅁䭁䍁䅣䅁䵁䅉䅅䅁䕁䅁䅁睁䅁䅁䅁权䅁䅁䅁兂䅁䅁䅁䥁兂䅑䅯䅪䅁䅁䅅䅁䉁䅁䅁权佃䅁䅁䍄䉁䅁䅁䅂䅁䅁䅍䅁䅁䅁䅯䅁䅁䅁䅕䅁䅁䅁㉁啰䭁䍁䉁䅁䉁䅁䅁允䅁䅁䅯䅄䅁䅁杷允䅁䅁䅑䅁䑁䅁䅁䅁䭁䅁䅁䅁䙁䅁䅁䅁䅁䱊䅖权䵃䅁䅁允䅁䅁䅅䅁䭁䥁䄴䅁䵁䅉䅅䅁䙁䅁䅁睁䅁䅁䅁权䅁䅁䅁兂䅁䅁䅁䥁祵䅑䅯杒䅁䅁䅯兒䅁䅁䅅䅁䉁䅁䅁兂㕄千獲体栯睐杷允䅁䅁䅕䅁䑁䅁䅁䅁䭁䅁䅁䅁䙁䅁䅁䅁䅁牰䅸权塂䅁䅁权䉂䅁䅁允䅁䅁䅅䅁䑁佁潫䅁䵁䅉䅅䅁䕁䅁䅁睁䅁䅁䅁权䅁䅁䅁兂䅁䅁䅁䡁䩄䅑䅯䅪䅁䅁䅅䅁䉁䅁䅁权乃䅁䅁䍄䉁䅁䅁兂䅁䅁䅍䅁䅁䅁䅯䅁䅁䅁䅕䅁䅁䅁䍄啵䭁䕁䅁䅁䭁䕁䅕䅁䉁䅁䅁允䅁䅁䅍牪䕯䅁杷允䅁䅁䅑䅁䑁䅁䅁䅁䭁䅁䅁䅁䙁䅁䅁䅁䅁䥳䅬权䵃䅁䅁允䅁䅁䅅䅁䭁䥁䄰䅁䵁䅉䅅䅁䕁䅁䅁睁䅁䅁䅁权䅁䅁䅁兂䅁䅁䅁佁穹䅑䅯睯䅁䅁䅅䅁䉁䅁䅁权㙂允䅁䍄䉁䅁䅁䅂䅁䅁䅍䅁䅁䅁䅯䅁䅁䅁䅕䅁䅁䅁瑄䕵䭁䅁䅉䅁䉁䅁䅁允䅁䅁䅯六䅁䅁杷允䅁䅁䅑䅁䑁䅁䅁䅁䭁䅁䅁䅁䙁䅁䅁䅁䅁䨳䅒权䍁䅁䅁允䅁䅁䅅䅁䭁䩁䅁䅁䵁䅉䅅䅁䙁䅁䅁睁䅁䅁䅁权䅁䅁䅁兂䅁䅁䅁䍁㡂䅑䅯䅑䅁䅁䅯兑䅁䅁䅅䅁䉁䅁䅁睁扃祔䅅䍄䉁䅁䅁䅂䅁䅁䅍䅁䅁䅁䅯䅁䅁䅁䅯䅄䅁䅁䅯杁䅁䅁䅅䅁䉁䅁䅁权䵁䅁䅁䍄䉁䅁䅁䅂䅁䅁䅍䅁䅁䅁䅯䅁䅁䅁䅕䅁䅁䅁杂す䭁䅁䅉䅁䉁䅁䅁允䅁䅁䅯八䅁䅁杷允䅁䅁䅑䅁䑁䅁䅁䅁䭁䅁䅁䅁䙁䅁䅁䅁䅁煋䅰权䍁䅁䅁允䅁䅁䅅䅁䭁䩁䅍䅁䵁䅉䅅䅁䕁䅁䅁睁䅁䅁䅁权䅁䅁䅁兂䅁䅁䅁䍁䅩䅑䅯䅪䅁䅁䅅䅁䉁䅁䅁权晄䅁䅁䍄䉁䅁䅁䅂䅁䅁䅍䅁䅁䅁䅯䅁䅁䅁䅕䅁䅁䅁兄と䭁䅁䅉䅁䉁䅁䅁允䅁䅁䅯睫䅁䅁杷允䅁䅁䅑䅁䑁䅁䅁䅁䭁䅁䅁䅁䙁䅁䅁䅁䅁䡑䅎权䍁䅁䅁允䅁䅁䅅䅁䭁䩁䅧䅁䵁䅉䅅䅁䙁䅁䅁睁䅁䅁䅁权䅁䅁䅁兂䅁䅁䅁䍁䅩䅑䅯睖䅁䅁䅯兑䅁䅁䅅䅁䉁䅁䅁睁晄睋䅁䍄䉁䅁䅁䅂䅁䅁䅍䅁䅁䅁䅯䅁䅁䅁䅕䅁䅁䅁兂で䭁䅁䅉䅁䉁䅁䅁允䅁䅁䅯兮䅁䅁杷允䅁䅁䅑䅁䑁䅁䅁䅁䭁䅁䅁䅁䙁䅁䅁䅁䅁䩬䅊权䍁䅁䅁允䅁䅁䅅䅁䭁䭁䅉䅁䵁䅉䅅䅁䕁䅁䅁睁䅁䅁䅁权䅁䅁䅁兂䅁䅁䅁䕁穂䅑䅯睯䅁䅁䅅䅁䉁䅁䅁权汃䅁䅁䍄䉁䅁䅁䅂䅁䅁䅍䅁䅁䅁䅯䅁䅁䅁䅕䅁䅁䅁䅃つ䭁䍁䅷䅁䉁䅁䅁允䅁䅁䅯兌䅁䅁杷允䅁䅁䅑䅁䑁䅁䅁䅁䭁䅁䅁䅁䙁䅁䅁䅁䅁䕁䅰权橃䅁䅁允䅁䅁䅅䅁䭁䭁䅕䅁䵁䅉䅅䅁䕁䅁䅁睁䅁䅁䅁权䅁䅁䅁兂䅁䅁䅁䭁卓䅑䅯睯䅁䅁䅅䅁䉁䅁䅁权歃䅁䅁䍄䉁䅁䅁䅂䅁䅁䅍䅁䅁䅁䅯䅁䅁䅁䅕䅁䅁䅁煁歱䭁䭁䅍䅁䉁䅁䅁允䅁䅁䅯䅰䅁䅁杷允䅁䅁䅕䅁䑁䅁䅁䅁䭁䅁䅁䅁䙁䅁䅁䅁䅁䱶䅒权䩂䅁䅁权⽁䅁䅁允䅁䅁䅅䅁佁䉁䅑䅁硁䑁䅅杌ㅁ䑁䅫睍ㅁ䑁䅫兏䅁䅁杷允䅁䅁䅑䅁䑁䅁䅁䅁䭁䅁䅁䅁䙁䅁䅁䅁䅁䩱䅊权橃䅁䅁允䅁䅁䅅䅁䭁䭁䅑䅁䵁䅉䅅䅁䕁䅁䅁睁䅁䅁䅁权䅁䅁䅁兂䅁䅁䅁䑁污䅑䅯䅆䅅䅁䅅䅁䉁䅁䅁权坁允䅁䍄䉁䅁䅁兂䅁䅁䅍䅁䅁䅁䅯䅁䅁䅁䅕䅁䅁䅁扃ふ䭁䕁䅣䅁䭁䑁䄸䅁䉁䅁䅁允䅁䅁䄴杅䅁䑁䅉杌ぁ䑁䅁䅍㕁䑁䅕杍䅁䅁杷允䅁䅁䅑䅁䑁䅁䅁䅁䭁䅁䅁䅁䙁䅁䅁䅁䅁䭲䅸权橃䅁䅁允䅁䅁䅅䅁䭁䭁䅕䅁䵁䅉䅅䅁䕁䅁䅁睁䅁䅁䅁权䅁䅁䅁兂䅁䅁䅁䑁湃䅑䅯杗䅁䅁䅅䅁䉁䅁䅁权扂䅁䅁䍄䉁䅁䅁䅂䅁䅁䅍䅁䅁䅁䅯䅁䅁䅁䅕䅁䅁䅁䍄啵䭁䝁䄴䅁䉁䅁䅁允䅁䅁䅯朳䅁䅁杷允䅁䅁䅑䅁䑁䅁䅁䅁䭁䅁䅁䅁䙁䅁䅁䅁䅁䩶䅒权啁允䅁允䅁䅁䅅䅁䭁䉁䉕䅁䵁䅉䅅䅁䕁䅁䅁睁䅁䅁䅁权䅁䅁䅁兂䅁䅁䅁䝁权䅑䅯睯䅁䅁䅅䅁䉁䅁䅁权歃䅁䅁䍄䉁䅁䅁䅂䅁䅁䅍䅁䅁䅁䅯䅁䅁䅁䅕䅁䅁䅁奄䕩䭁䭁䅍䅁䉁䅁䅁允䅁䅁䅯䅰䅁䅁杷允䅁䅁䅑䅁䑁䅁䅁䅁䭁䅁䅁䅁䙁䅁䅁䅁䅁䥕䅎权橃䅁䅁允䅁䅁䅅䅁䭁䭁䅕䅁䵁䅉䅅䅁䕁䅁䅁睁䅁䅁䅁权䅁䅁䅁兂䅁䅁䅁䭁千䅑䅯睯䅁䅁䅅䅁䉁䅁䅁权歃䅁䅁䍄䉁䅁䅁䅂䅁䅁䅍䅁䅁䅁䅯䅁䅁䅁䅕䅁䅁䅁睂啹䭁䭁䅍䅁䉁䅁䅁允䅁䅁䅯䅰䅁䅁杷允䅁䅁䅑䅁䑁䅁䅁䅁䭁䅁䅁䅁䙁䅁䅁䅁䅁䠴䅊权橃䅁䅁允䅁䅁䅅䅁䭁䭁䅑䅁䵁䅉䅅䅁䕁䅁䅁睁䅁䅁䅁权䅁䅁䅁兂䅁䅁䅁䩁卓䅑䅯睯䅁䅁䅅䅁䉁䅁䅁权歃䅁䅁䍄䉁䅁䅁䅂䅁䅁䅍䅁䅁䅁䅯䅁䅁䅁䅕䅁䅁䅁杂す䭁䭁䅍䅁䉁䅁䅁允䅁䅁䅯兰䅁䅁杷允䅁䅁䅕䅁䑁䅁䅁䅁䭁䅁䅁䅁䙁䅁䅁䅁䅁㝧䅴权乂䅁䅁权㥁䅁䅁允䅁䅁䅅䅁佁䉁䅙䅁㉁䑁䅫䅍畁䑁䅍睎ぁ䑁䅅杍穁䅁䅁䍄䉁䅁䅁䅂䅁䅁䅍䅁䅁䅁䅯䅁䅁䅁䅕䅁䅁䅁杄止䭁䉁䉫䅁䉁䅁䅁允䅁䅁䅉儰䵣䅉䅅䅁䕁䅁䅁睁䅁䅁䅁权䅁䅁䅁兂䅁䅁䅁䭁潂䅑䅯睯䅁䅁䅅䅁䉁䅁䅁权浃䅁䅁䍄䉁䅁䅁䅂䅁䅁䅍䅁䅁䅁䅯䅁䅁䅁䅕䅁䅁䅁䅁歓䭁䭁䅣䅁䉁䅁䅁允䅁䅁䅯共䅁䅁杷允䅁䅁䅑䅁䑁䅁䅁䅁䭁䅁䅁䅁䙁䅁䅁䅁䅁䩃䄱权湃䅁䅁允䅁䅁䅅䅁䭁䥁䉉䅁䵁䅉䅅䅁䕁䅁䅁睁䅁䅁䅁权䅁䅁䅁兂䅁䅁䅁䕁坂䅑䅯睰䅁䅁䅅䅁䉁䅁䅁权煃䅁䅁䍄䉁䅁䅁兂䅁䅁䅍䅁䅁䅁䅯䅁䅁䅁䅕䅁䅁䵁噁䔰䭁䙁䅣䅁䭁䕁䅍䅁䉁䅁䅁允䅁䅁䅯睊䅁䅁杷允䅁䅁䅑䅁䑁䅁䅁䅁䭁䅁䅁䅁䙁䅁䅁䅁䅁扐䅂权湃䅁䅁允䅁䅁䅅䅁䭁䭁䅷䅁䵁䅉䅅䅁䕁䅁䅁睁䅁䅁䅁权䅁䅁䅁兂䅁䅁䅁䕷呮䅑䅯睰䅁䅁䅅䅁䉁䅁䅁权剁䅁䅁䍄䉁䅁䅁兂䅁䅁䅍䅁䅁䅁䅯䅁䅁䅁䅕䅁䅁䅁䝁䕶䭁䕁䄰䅁䭁䑁䅷䅁䉁䅁䅁允䅁䅁䄴䅆䅁䑁䅍䅎畁䑁䅧免㉁䑁䅅䅍穁䅁䅁䍄䉁䅁䅁䅂䅁䅁䅍䅁䅁䅁䅯䅁䅁䅁䅕䅁䅁䅁奂䕪䭁䭁䅣䅁䉁䅁䅁允䅁䅁䅯充䅁䅁杷允䅁䅁䅑䅁䑁䅁䅁䅁䭁䅁䅁䅁䙁䅁䅁䅁䅁煋䅰权湃䅁䅁允䅁䅁䅅䅁䭁䭁䅳䅁䵁䅉䅅䅁䙁䅁䅁睁䅁䅁䅁权䅁䅁䅁兂䅁䅁䅁䉁煹䅑䅯杏䅁䅁䅯䅐䅁䅁䅅䅁䉁䅁䅁杄䵁䅁䅁兏㕁䑁䅕睍ㅁ䅁䅁䍄䉁䅁䅁䅂䅁䅁䅍䅁䅁䅁䅯䅁䅁䅁䅕䅁䅁䅁权啮䭁䭁䅣䅁䉁䅁䅁允䅁䅁䅯䅳䅁䅁杷允䅁䅁䅕䅁䑁䅁䅁䅁䭁䅁䅁䅁䙁䅁䅁䅁䅁牅䄹权塂䅁䅁权䕂䅁䅁允䅁䅁䅅䅁䭁䍁䅣䅁䵁䅉䅅䅁䕁䅁䅁睁䅁䅁䅁权䅁䅁䅁兂䅁䅁䅁䕁穂䅑䅯睰䅁䅁䅅䅁䉁䅁䅁权硃䅁䅁䍄䉁䅁䅁䅂䅁䅁䅍䅁䅁䅁䅯䅁䅁䅁䅕䅁䅁䅁䅁歗䭁䥁䅷䅁䉁䅁䅁允䅁䅁䅯眳䅁䅁杷允䅁䅁䅑䅁䑁䅁䅁䅁䭁䅁䅁䅁䙁䅁䅁䅁䅁䩥䅴权湃䅁䅁允䅁䅁䅅䅁䭁䱁䅍䅁䵁䅉䅅䅁䕁䅁䅁睁䅁䅁䅁权䅁䅁䅁兂䅁䅁䅁䍁楩䅑䅯睰䅁䅁䅅䅁䉁䅁䅁权ㅃ䅁䅁䍄䉁䅁䅁䅂䅁䅁䅍䅁䅁䅁䅯䅁䅁䅁䅕䅁䅁䅁䅃つ䭁䭁䅣䅁䉁䅁䅁允䅁䅁䅯杴䅁䅁杷允䅁䅁䅑䅁䑁䅁䅁䅁䭁䅁䅁䅁䙁䅁䅁䅁䅁扖䅸权湃䅁䅁允䅁䅁䅅䅁䭁䱁䅕䅁䵁䅉䅅䅁䕁䅁䅁睁䅁䅁䅁权䅁䅁䅁兂䅁䅁䅁䅁㑂䅑䅯睰䅁䅁䅅䅁䉁䅁䅁权㡃䅁䅁䍄䉁䅁䅁兂䅁䅁䅍䅁䅁䅁䅯䅁䅁䅁䅕䅁䅁䅁㡂ね䭁䕁䅁䅁䭁䕁䅑䅁䉁䅁䅁允䅁䅁䅍䅁䅁䅁杷允䅁䅁䅑䅁䑁䅁䅁䅁䭁䅁䅁䅁䙁䅁䅁䅁䅁䤲䅨权湃䅁䅁允䅁䅁䅅䅁䭁䭁䅷䅁䵁䅉䅅䅁䕁䅁䅁睁䅁䅁䅁权䅁䅁䅁兂䅁䅁䅁䝁䉃䅑䅯睰䅁䅁䅅䅁䉁䅁䅁权㥃䅁䅁䍄䉁䅁䅁兂䅁䅁䅍䅁䅁䅁䅯䅁䅁䅁䅕䅁䅁䅁潄啯䭁䙁䅣䅁䭁䕁䅅䅁䉁䅁䅁允䅁䅁䅍䍁䅯䅁杷允䅁䅁䅑䅁䑁䅁䅁䅁䭁䅁䅁䅁䙁䅁䅁䅁䅁䵣䅬权婁允䅁允䅁䅁䅅䅁䍁乁䠰䍄䉁䅁䅁䅂䅁䅁䅍䅁䅁䅁䅯䅁䅁䅁䅕䅁䅁䅁啃歫䭁䭁䅣䅁䉁䅁䅁允䅁䅁䅯睴䅁䅁杷允䅁䅁䅑䅁䑁䅁䅁䅁䭁䅁䅁䅁䙁䅁䅁䅁䅁户䅨权湃䅁䅁允䅁䅁䅅䅁䭁䭁䅧䅁䵁䅉䅅䅁䕁䅁䅁睁䅁䅁䅁权䅁䅁䅁兂䅁䅁䅁佁䝃䅑䅯睰䅁䅁䅅䅁䉁䅁䅁权䅄䅁䅁䍄䉁䅁䅁䅂䅁䅁䅍䅁䅁䅁䅯䅁䅁䅁䅕䅁䅁䅁䅄歩䭁䭁䅣䅁䉁䅁䅁允䅁䅁䅯睳䅁䅁杷允䅁䅁䅑䅁䑁䅁䅁䅁䭁䅁䅁䅁䙁䅁䅁䅁䅁䭈䅒权湃䅁䅁允䅁䅁䅅䅁䭁䵁䅉䅁䵁䅉䅅䅁䕁䅁䅁睁䅁䅁䅁权䅁䅁䅁兂䅁䅁䅁䉷兘䅑䅯睰䅁䅁䅅䅁䉁䅁䅁权䑄䅁䅁䍄䉁䅁䅁䅂䅁䅁䅍䅁䅁䅁䅯䅁䅁䅁䅕䅁䅁䅁䅃䕕䭁䭁䅣䅁䉁䅁䅁允䅁䅁䅯杸䅁䅁杷允䅁䅁䅑䅁䑁䅁䅁䅁䭁䅁䅁䅁䙁䅁䅁䅁䅁䠸䅨权湃䅁䅁允䅁䅁䅅䅁䭁䱁䅣䅁䵁䅉䅅䅁䕁䅁䅁睁䅁䅁䅁权䅁䅁䅁兂䅁䅁䅁䩁穂䅑䅯睰䅁䅁䅅䅁䉁䅁䅁权䡄䅁䅁䍄䉁䅁䅁䅂䅁䅁䅍䅁䅁䅁䅯䅁䅁䅁䅕䅁䅁䅁睄䕥䭁䍁䅫䅁䉁䅁䅁允䅁䅁䅯䅋䅁䅁杷允䅁䅁䅑䅁䑁䅁䅁䅁䭁䅁䅁䅁䙁䅁䅁䅁䅁䩆䄹权婁允䅁允䅁䅁䅅䅁䍁䱁䡑䍄䉁䅁䅁兂䅁䅁䅍䅁䅁䅁䅯䅁䅁䅁䅕䅁䅁䥁㝂啷䭁䕁䅣䅁䭁䑁䅷䅁䉁䅁䅁允䅁䅁䄴杅䅁䑁䅉杌睁䑁䅅睎祁䑁䅁兎䅁䅁杷允䅁䅁䅑䅁䑁䅁䅁䅁䭁䅁䅁䅁䙁䅁䅁䅁䅁䭲䅸权婁允䅁允䅁䅁䅅䅁䍁乁䡁䍄䉁䅁䅁䅂䅁䅁䅍䅁䅁䅁䅯䅁䅁䅁䅕䅁䅁䅁㡂啶䭁䭁䅣䅁䉁䅁䅁允䅁䅁䅯䅹䅁䅁杷允䅁䅁䅑䅁䑁䅁䅁䅁䭁䅁䅁䅁䙁䅁䅁䅁䅁䍁䅒权湃䅁䅁允䅁䅁䅅䅁䭁䵁䅯䅁䵁䅉䅅䅁䕁䅁䅁睁䅁䅁䅁权䅁䅁䅁兂䅁䅁䅁䑁污䅑䅯睰䅁䅁䅅䅁䉁䅁䅁权ㅃ䅁䅁䍄䉁䅁䅁䅂䅁䅁䅍䅁䅁䅁䅯䅁䅁䅁䅕䅁䅁䅁䍄啵䭁䭁䅣䅁䉁䅁䅁允䅁䅁䅯䅺䅁䅁杷允䅁䅁䅑䅁䑁䅁䅁䅁䭁䅁䅁䅁䙁䅁䅁䅁䅁䡉䅚权慁允䅁允䅁䅁䅅䅁䭁䉁䈸䅁䵁䅉䅅䅁䕁䅁䅁睁䅁䅁䅁权䅁䅁䅁兂䅁䅁䅁偁⭩䅑䅯睰䅁䅁䅅䅁䉁䅁䅁权䵁䅁䅁䍄䉁䅁䅁兂䅁䅁䅍䅁䅁䅁䅯䅁䅁䅁䅕䅁䅁䅁獄び䭁䍁䉯䅁䭁䕁䅅䅁䉁䅁䅁允䅁䅁䅯睊䅁䅁杷允䅁䅁䅑䅁䑁䅁䅁䅁䭁䅁䅁䅁䙁䅁䅁䅁䅁䡁䅨权湂䅁䅁允䅁䅁䅅䅁䭁䝁䅧䅁䵁䅉䅅䅁䕁䅁䅁睁䅁䅁䅁权䅁䅁䅁兂䅁䅁䅁䍁䅩䅑䅯睚䅁䅁䅅䅁䉁䅁䅁权牂䅁䅁䍄䉁䅁䅁䅂䅁䅁䅍䅁䅁䅁䅯䅁䅁䅁䅕䅁䅁䅁䵁䕭䭁䍁䅫䅁䉁䅁䅁允䅁䅁䅯睊䅁䅁杷允䅁䅁䅑䅁䑁䅁䅁䅁䭁䅁䅁䅁䙁䅁䅁䅁䅁䩥䅴权湂䅁䅁允䅁䅁䅅䅁䭁䝁䅧䅁䵁䅉䅅䅁䕁䅁䅁睁䅁䅁䅁权䅁䅁䅁兂䅁䅁䅁䵁㕋䅑䅯睚䅁䅁䅅䅁䉁䅁䅁权潂䅁䅁䍄䉁䅁䅁䅂䅁䅁䅍䅁䅁䅁䅯䅁䅁䅁䅕䅁䅁䅁䅃つ䭁䝁䅣䅁䉁䅁䅁允䅁䅁䅯䅡䅁䅁杷允䅁䅁䅑䅁䑁䅁䅁䅁䭁䅁䅁䅁䙁䅁䅁䅁䅁䤶䅬权祁䅁䅁允䅁䅁䅅䅁䭁䍁䅧䅁䵁䅉䅅䅁䕁䅁䅁睁䅁䅁䅁权䅁䅁䅁兂䅁䅁䅁䥁祵䅑䅯睚䅁䅁䅅䅁䉁䅁䅁权偄䅁䅁䍄䉁䅁䅁䅂䅁䅁䅍䅁䅁䅁䅯䅁䅁䅁䅕䅁䅁䅁獁歵䭁䝁䅣䅁䉁䅁䅁允䅁䅁䅯杺䅁䅁杷允䅁䅁䅑䅁䑁䅁䅁䅁䭁䅁䅁䅁䙁䅁䅁䅁䅁牅䄹权湂䅁䅁允䅁䅁䅅䅁䭁䝁䅷䅁䵁䅉䅅䅁䕁䅁䅁睁䅁䅁䅁权䅁䅁䅁兂䅁䅁䅁䅁歁䅑䅯睚䅁䅁䅅䅁䉁䅁䅁权潂䅁䅁䍄䉁䅁䅁䅂䅁䅁䅍䅁䅁䅁䅯䅁䅁䅁䅕䅁䅁䅁䅄歩䭁䝁䅣䅁䉁䅁䅁允䅁䅁䅯䄰䅁䅁杷允䅁䅁䅑䅁䑁䅁䅁䅁䭁䅁䅁䅁䙁䅁䅁䅁䅁䭈䅒权湂䅁䅁允䅁䅁䅅䅁䭁䵁䄴䅁䵁䅉䅅䅁䕁䅁䅁睁䅁䅁䅁权䅁䅁䅁兂䅁䅁䅁䥁桩䅑䅯䅍䅁䅁䅅䅁䉁䅁䅁权潁䅁䅁䍄䉁䅁䅁䅂䅁䅁䅍䅁䅁䅁䅯䅁䅁䅁䅕䅁䅁䅁䙃䕵䭁䍁䅉䅁䉁䅁䅁允䅁䅁䅯睉䅁䅁杷允䅁䅁䅑䅁䑁䅁䅁䅁䭁䅁䅁䅁䙁䅁䅁䅁䅁䰫䄵权流䅁䅁允䅁䅁䅅䅁䭁䑁䅅䅁䵁䅉䅅䅁䕁䅁䅁睁䅁䅁䅁权䅁䅁䅁兂䅁䅁䅁䍁㡂䅑䅯睚䅁䅁䅅䅁䉁䅁䅁权剄䅁䅁䍄䉁䅁䅁䅂䅁䅁䅍䅁䅁䅁䅯䅁䅁䅁䅕䅁䅁䅁㡂ね䭁䉁䉧䅁䉁䅁䅁允䅁䅁䅯睊䅁䅁杷允䅁䅁䅑䅁䑁䅁䅁䅁䭁䅁䅁䅁䙁䅁䅁䅁䅁扖䅸权湂䅁䅁允䅁䅁䅅䅁䭁䵁䄴䅁䵁䅉䅅䅁䕁䅁䅁睁䅁䅁䅁权䅁䅁䅁兂䅁䅁䅁偁婃䅑䅯睚䅁䅁䅅䅁䉁䅁䅁权佄䅁䅁䍄䉁䅁䅁䅂䅁䅁䅍䅁䅁䅁䅯䅁䅁䅁䅕䅁䅁䅁䅁啣䭁䝁䅣䅁䉁䅁䅁允䅁䅁䅯睡䅁䅁杷允䅁䅁䅑䅁䑁䅁䅁䅁䭁䅁䅁䅁䙁䅁䅁䅁䅁户䅨权畁䅁䅁允䅁䅁䅅䅁䭁䅁䅷䅁䵁䅉䅅䅁䕁䅁䅁睁䅁䅁䅁权䅁䅁䅁兂䅁䅁䅁䍁㡂䅑䅯杢䅁䅁䅅䅁䉁䅁䅁权剄䅁䅁䍄䉁䅁䅁䅂䅁䅁䅍䅁䅁䅁䅯䅁䅁䅁䅕䅁䅁䅁潃啫䭁䑁䅉䅁䉁䅁䅁允䅁䅁䅯䅋䅁䅁杷允䅁䅁䅑䅁䑁䅁䅁䅁䭁䅁䅁䅁䙁䅁䅁䅁䅁扨䅨权湂䅁䅁允䅁䅁䅅䅁䭁䵁䄸䅁䵁䅉䅅䅁䕁䅁䅁睁䅁䅁䅁权䅁䅁䅁兂䅁䅁䅁䑁污䅑䅯睚䅁䅁䅅䅁䉁䅁䅁权佄䅁䅁䍄䉁䅁䅁䅂䅁䅁䅍䅁䅁䅁䅯䅁䅁䅁䅕䅁䅁䅁塁歵䭁䥁䅳䅁䉁䅁䅁允䅁䅁䅯䅄䅁䅁杷允䅁䅁䅕䅁䑁䅁䅁䅁䭁䅁䅁䅁䙁䅁䅁䅁䅁䩥䅴权塂䅁䅁权䍂䅁䅁允䅁䅁䅅䅁䑁偁椴䅁䵁䅉䅅䅁䕁䅁䅁睁䅁䅁䅁权䅁䅁䅁兂䅁䅁䅁佁䝃䅑䅯杢䅁䅁䅅䅁䉁䅁䅁权啄䅁䅁䍄䉁䅁䅁䅂䅁䅁䅍䅁䅁䅁䅯䅁䅁䅁䅕䅁䅁䅁䭁䕳䭁䝁䄴䅁䉁䅁䅁允䅁䅁䅯眱䅁䅁杷允䅁䅁䅑䅁䑁䅁䅁䅁䭁䅁䅁䅁䙁䅁䅁䅁䅁䰫䄵权畂䅁䅁允䅁䅁䅅䅁䭁乁䅧䅁䵁䅉䅅䅁䕁䅁䅁睁䅁䅁䅁权䅁䅁䅁兂䅁䅁䅁乁权䅑䅯䅉䅅䅁䅅䅁䉁䅁䅁权䵁䅁䅁䍄䉁䅁䅁䅂䅁䅁䅍䅁䅁䅁䅯䅁䅁䅁䅕䅁䅁䵁噁䔰䭁䝁䄴䅁䉁䅁䅁允䅁䅁䅯儲䅁䅁杷允䅁䅁䅑䅁䑁䅁䅁䅁䭁䅁䅁䅁䙁䅁䅁䅁䅁扖䅸权畂䅁䅁允䅁䅁䅅䅁䭁䵁䄴䅁䵁䅉䅅䅁䕁䅁䅁睁䅁䅁䅁权䅁䅁䅁兂䅁䅁䅁䕁渶䅑䅯克䅁䅁䅅䅁䉁䅁䅁权湁䅁䅁䍄䉁䅁䅁䅂䅁䅁䅍䅁䅁䅁䅯䅁䅁䅁䅕䅁䅁䵁䩂〰䭁䝁䄴䅁䉁䅁䅁允䅁䅁䅯䅡䅁䅁杷允䅁䅁䅕䅁䑁䅁䅁䅁䭁䅁䅁䅁䙁䅁䅁䅁䅁䩵䅤权塂䅁䅁权䍂䅁䅁允䅁䅁䅅䅁䑁佁牷䅁䵁䅉䅅䅁䙁䅁䅁睁䅁䅁䅁权䅁䅁䅁兂䅁䅁䅁䍁楩䅑䅯睖䅁䅁䅯村䅁䅁䅅䅁䉁䅁䅁睁晄杒䅁䍄䉁䅁䅁䅂䅁䅁䅍䅁䅁䅁䅯䅁䅁䅁䅕䅁䅁䅁㑂ね䭁䝁䄴䅁䉁䅁䅁允䅁䅁䅯朱䅁䅁杷允䅁䅁䅑䅁䑁䅁䅁䅁䭁䅁䅁䅁䙁䅁䅁䅁䅁䱖䅰权畂䅁䅁允䅁䅁䅅䅁䭁䝁䅧䅁䵁䅉䅅䅁䙁䅁䅁睁䅁䅁䅁权䅁䅁䅁兂䅁䅁䅁䭁䉈䅑䅯睔䅁䅁䅯睏䅁䅁䅅䅁䉁䅁䅁权兂䅁䅁䍄䉁䅁䅁䅂䅁䅁䅍䅁䅁䅁䅯䅁䅁䅁䅕䅁䅁䅁䅃つ䭁䍁䉁䅁䉁䅁䅁允䅁䅁䅯䅊䅅䅁杷允䅁䅁䅑䅁䑁䅁䅁䅁䭁䅁䅁䅁䙁䅁䅁䅁䅁䡁䅨权畂䅁䅁允䅁䅁䅅䅁䭁乁䄰䅁䵁䅉䅅䅁䕁䅁䅁睁䅁䅁䅁权䅁䅁䅁兂䅁䅁䅁䥁祵䅑䅯杢䅁䅁䅅䅁䉁䅁䅁权偄䅁䅁䍄䉁䅁䅁䅂䅁䅁䅍䅁䅁䅁䅯䅁䅁䅁䅕䅁䅁䅁䝂䕲䭁䝁䄴䅁䉁䅁䅁允䅁䅁䅯杺䅁䅁杷允䅁䅁䅑䅁䑁䅁䅁䅁䭁䅁䅁䅁䙁䅁䅁䅁䅁煒䅸权䵃䅁䅁允䅁䅁䅅䅁䭁乁䄸䅁䵁䅉䅅䅁䕁䅁䅁睁䅁䅁䅁权䅁䅁䅁权䵁䅁䅁权奁允䅁允䅁䅁䅅䅁䭁䍁䅣䅁䵁䅉䅅䅁䕁䅁䅁睁䅁䅁䅁权䅁䅁䅁兂䅁䅁䅁䙁㙓䅑䅯䅪䅁䅁䅅䅁䉁䅁䅁权佃䅁䅁䍄䉁䅁䅁兂䅁䅁䅍䅁䅁䅁䅯䅁䅁䅁䅕䅁䅁䅁浃䕶䭁䕁䄰䅁䭁䑁䅷䅁䉁䅁䅁允䅁䅁䄴䅆䅁䑁䅉兎畁䑁䅑睍睁䑁䅉杍㕁䅁䅁䍄䉁䅁䅁䅂䅁䅁䅍䅁䅁䅁䅯䅁䅁䅁䅕䅁䅁䅁㑂ね䭁䥁䅷䅁䉁䅁䅁允䅁䅁䅯儴䅁䅁杷允䅁䅁䅑䅁䑁䅁䅁䅁䭁䅁䅁䅁䙁䅁䅁䅁䅁䡧䅤权䵃䅁䅁允䅁䅁䅅䅁䭁佁䅁䅁䵁䅉䅅䅁䙁䅁䅁睁䅁䅁䅁权䅁䅁䅁兂䅁䅁䅁䍁稶䅑䅯杒䅁䅁䅯村䅁䅁䅅䅁䉁䅁䅁兂⭄ずㄷ楪割睐杷允䅁䅁䅑䅁䑁䅁䅁䅁䭁䅁䅁䅁䙁䅁䅁䅁䅁䡁䅒权䵃䅁䅁允䅁䅁䅅䅁䭁佁䅉䅁䵁䅉䅅䅁䕁䅁䅁睁䅁䅁䅁权䅁䅁䅁兂䅁䅁䅁䅁㐫䅑䅯睩䅁䅁䅅䅁䉁䅁䅁权䵁䅁䅁䍄䉁䅁䅁䅂䅁䅁䅍䅁䅁䅁䅯䅁䅁䅁䅕䅁䅁䅁獁歵䭁䥁䅷䅁䉁䅁䅁允䅁䅁䅯眳䅁䅁杷允䅁䅁䅑䅁䑁䅁䅁䅁䭁䅁䅁䅁䙁䅁䅁䅁䅁䥗䅸权䵃䅁䅁允䅁䅁䅅䅁䭁乁䄸䅁䵁䅉䅅䅁䕁䅁䅁睁䅁䅁䅁权䅁䅁䅁兂䅁䅁䅁乁权䅑䅯䅪䅁䅁䅅䅁䉁䅁䅁权晄䅁䅁䍄䉁䅁䅁兂䅁䅁䅍䅁䅁䅁䅯䅁䅁䅁䅕䅁䅁䅁杁䕦䭁䙁䅣䅁䭁䕁䅍䅁䉁䅁䅁允䅁䅁䅍刲䅳䅁杷允䅁䅁䅑䅁䑁䅁䅁䅁䭁䅁䅁䅁䙁䅁䅁䅁䅁䡁䅆权䵃䅁䅁允䅁䅁䅅䅁䭁䅁䅷䅁䵁䅉䅅䅁䕁䅁䅁睁䅁䅁䅁权䅁䅁䅁兂䅁䅁䅁偁㑂䅑䅯䅪䅁䅁䅅䅁䉁䅁䅁权乃䅁䅁䍄䉁䅁䅁䅂䅁䅁䅍䅁䅁䅁䅯䅁䅁䅁䅕䅁䅁䅁䭁䕳䭁䥁䅷䅁䉁䅁䅁允䅁䅁䅯儴䅁䅁杷允䅁䅁䅑䅁䑁䅁䅁䅁䭁䅁䅁䅁䙁䅁䅁䅁䅁牅䄹权䵃䅁䅁允䅁䅁䅅䅁䭁佁䅍䅁䵁䅉䅅䅁䕁䅁䅁睁䅁䅁䅁权䅁䅁䅁兂䅁䅁䅁乁㍩䅑䅯克䅁䅁䅅䅁䉁䅁䅁权湁䅁䅁䍄䉁䅁䅁䅂䅁䅁䅍䅁䅁䅁䅯䅁䅁䅁䅕䅁䅁䅁㑄歶䭁䥁䅷䅁䉁䅁䅁允䅁䅁䅯眴䅁䅁杷允䅁䅁䅕䅁䑁䅁䅁䅁䭁䅁䅁䅁䙁䅁䅁䅁䅁䙁䅰权䅂䅁䅁权䍂䅁䅁允䅁䅁䅅䅁䑁䱁䩸兕䵁䅉䅅䅁䕁䅁䅁睁䅁䅁䅁权䅁䅁䅁兂䅁䅁䅁偁婃䅑䅯䅪䅁䅁䅅䅁䉁䅁䅁权晄䅁䅁䍄䉁䅁䅁䅂䅁䅁䅍䅁䅁䅁䅯䅁䅁䅁䅕䅁䅁䅁㡂ね䭁䥁䅷䅁䉁䅁䅁允䅁䅁䅯儴䅁䅁杷允䅁䅁䅑䅁䑁䅁䅁䅁䭁䅁䅁䅁䙁䅁䅁䅁䅁㝩䅊权䵃䅁䅁允䅁䅁䅅䅁䭁乁䄸䅁䵁䅉䅅䅁䙁䅁䅁睁䅁䅁䅁权䅁䅁䅁兂䅁䅁䅁䙁牋䅑䅯杒䅁䅁䅯兑䅁䅁䅅䅁䉁䅁䅁兂ㅄ䵕呕椴乬䅑杷允䅁䅁䅕䅁䑁䅁䅁䅁䭁䅁䅁䅁䙁䅁䅁䅁䅁䰫䄵权䅂䅁䅁权䙂䅁䅁允䅁䅁䅅䅁䭁䍁䅣䅁䵁䅉䅅䅁䕁䅁䅁睁䅁䅁䅁权䅁䅁䅁兂䅁䅁䅁䍁㡂䅑䅯䅪䅁䅁䅅䅁䉁䅁䅁权杄䅁䅁䍄䉁䅁䅁䅂䅁䅁䅍䅁䅁䅁䅯䅁䅁䅁䅕䅁䅁䅁䙃䕵䭁䭁䅍䅁䉁䅁䅁允䅁䅁䅯眵䅁䅁杷允䅁䅁䅑䅁䑁䅁䅁䅁䭁䅁䅁䅁䙁䅁䅁䅁䅁䥗䅸权橃䅁䅁允䅁䅁䅅䅁䭁佁䅯䅁䵁䅉䅅䅁䕁䅁䅁睁䅁䅁䅁权䅁䅁䅁兂䅁䅁䅁䕁獡䅑䅯睯䅁䅁䅅䅁䉁䅁䅁权潄䅁䅁䍄䉁䅁䅁䅂䅁䅁䅍䅁䅁䅁䅯䅁䅁䅁䅕䅁䅁䅁䭁䕳䭁䅁䅉䅁䉁䅁䅁允䅁䅁䅯睁䅅䅁杷允䅁䅁䅑䅁䑁䅁䅁䅁䭁䅁䅁䅁䙁䅁䅁䅁䅁牷䅬权橃䅁䅁允䅁䅁䅅䅁䭁佁䅙䅁䵁䅉䅅䅁䕁䅁䅁睁䅁䅁䅁权䅁䅁䅁兂䅁䅁䅁䙁㡗䅑䅯睯䅁䅁䅅䅁䉁䅁䅁权潄䅁䅁䍄䉁䅁䅁䅂䅁䅁䅍䅁䅁䅁䅯䅁䅁䅁䅕䅁䅁䵁䩂〰䭁䭁䅍䅁䉁䅁䅁允䅁䅁䅯朶䅁䅁杷允䅁䅁䅑䅁䑁䅁䅁䅁䭁䅁䅁䅁䙁䅁䅁䅁䅁䙁䅰权橃䅁䅁允䅁䅁䅅䅁䭁佁䅯䅁䵁䅉䅅䅁䕁䅁䅁睁䅁䅁䅁权䅁䅁䅁兂䅁䅁䅁偁婃䅑䅯睯䅁䅁䅅䅁䉁䅁䅁权汄䅁䅁䍄䉁䅁䅁䅂䅁䅁䅍䅁䅁䅁䅯䅁䅁䅁䅕䅁䅁䅁佂䕰䭁䭁䅍䅁䉁䅁䅁允䅁䅁䅯眵䅁䅁杷允䅁䅁䅑䅁䑁䅁䅁䅁䭁䅁䅁䅁䙁䅁䅁䅁䅁䡉䅸权橃䅁䅁允䅁䅁䅅䅁䭁偁䅅䅁䵁䅉䅅䅁䕁䅁䅁睁䅁䅁䅁权䅁䅁䅁兂䅁䅁䅁䉁⽋䅑䅯睯䅁䅁䅅䅁䉁䅁䅁权䵁䅁䅁䍄䉁䅁䅁䅂䅁䅁䅍䅁䅁䅁䅯䅁䅁䅁䅕䅁䅁䅁㑄歶䭁䭁䅍䅁䉁䅁䅁允䅁䅁䅯䅄䅁䅁杷允䅁䅁䅕䅁䑁䅁䅁䅁䭁䅁䅁䅁䙁䅁䅁䅁䅁䭴䅴权䩂䅁䅁权㝁䅁䅁允䅁䅁䅅䅁佁䉁䅉䅁ぁ䍁䄴兏㍁䑁䅑睎ㅁ䑁䅣䅁䵁䅉䅅䅁䕁䅁䅁睁䅁䅁䅁权䅁䅁䅁兂䅁䅁䅁䙁㙓䅑䅯杁䅁䅁䅅䅁䉁䅁䅁权い䅁䅁䍄䉁䅁䅁䅂䅁䅁䅍䅁䅁䅁䅯䅁䅁䅁䅕䅁䅁䅁㑂ね䭁䅁䅉䅁䉁䅁䅁允䅁䅁䅯儹䅁䅁杷允䅁䅁䅕䅁䑁䅁䅁䅁䭁䅁䅁䅁䙁䅁䅁䅁䅁䥗䅸权䅂䅁䅁权䕂䅁䅁允䅁䅁䅅䅁䑁䱁么杈䵁䅉䅅䅁䕁䅁䅁睁䅁䅁䅁权䅁䅁䅁兂䅁䅁䅁䵁㕋䅑䅯杁䅁䅁䅅䅁䉁䅁䅁权㉄䅁䅁䍄䉁䅁䅁䅂䅁䅁䅍䅁䅁䅁䅯䅁䅁䅁䅕䅁䅁䅁䝂䕲䭁䅁䅉䅁䉁䅁䅁允䅁䅁䅯眹䅁䅁杷允䅁䅁䅑䅁䑁䅁䅁䅁䭁䅁䅁䅁䙁䅁䅁䅁䅁煎䅖权䍁䅁䅁允䅁䅁䅅䅁䭁偁䄰䅁䵁䅉䅅䅁䕁䅁䅁睁䅁䅁䅁权䅁䅁䅁兂䅁䅁䅁佁䝃䅑䅯杁䅁䅁䅅䅁䉁䅁䅁权⽄䅁䅁䍄䉁䅁䅁䅂䅁䅁䅍䅁䅁䅁䅯䅁䅁䅁䅕䅁䅁䅁䅁歗䭁䅁䅉䅁䉁䅁䅁允䅁䅁䅯䅂䅅䅁杷允䅁䅁䅑䅁䑁䅁䅁䅁䭁䅁䅁䅁䙁䅁䅁䅁䅁扖䅸权䍁䅁䅁允䅁䅁䅅䅁䭁偁䅣䅁䵁䅉䅅䅁䕁䅁䅁睁䅁䅁䅁权䅁䅁䅁兂䅁䅁䅁䕷呮䅑䅯杁䅁䅁䅅䅁䉁䅁䅁权䵁䅁䅁䍄䉁䅁䅁兂䅁䅁䅍䅁䅁䅁䅯䅁䅁䅁䅕䅁䅁䅁䭁䕳䭁䕁䅁䅁䭁䕁䅑䅁䉁䅁䅁允䅁䅁䅍㝲䩷䅁杷允䅁䅁䅑䅁䑁䅁䅁䅁䭁䅁䅁䅁䙁䅁䅁䅁䅁䨸䅬权䍁䅁䅁允䅁䅁䅅䅁䭁䅁䉕䅁䵁䅉䅅䅁䕁䅁䅁睁䅁䅁䅁权䅁䅁䅁兂䅁䅁䅁䕁欶䅑䅯杁䅁䅁䅅䅁䉁䅁䅁权䝁允䅁䍄䉁䅁䅁䅂䅁䅁䅍䅁䅁䅁䅯䅁䅁䅁䅕䅁䅁䅁杁䕦䭁䅁䅉䅁䉁䅁䅁允䅁䅁䅯睃䅅䅁杷允䅁䅁䅑䅁䑁䅁䅁䅁䭁䅁䅁䅁䙁䅁䅁䅁䅁䰫䄵权楁䅁䅁允䅁䅁䅅䅁䭁䅁䅷䅁䵁䅉䅅䅁䕁䅁䅁睁䅁䅁䅁权䅁䅁䅁兂䅁䅁䅁䵁㕋䅑䅯杇䅅䅁䅅䅁䉁䅁䅁权捁允䅁䍄䉁䅁䅁䅂䅁䅁䅍䅁䅁䅁䅯䅁䅁䅁䅕䅁䅁䅁啂歵䭁䍁䅙䅁䉁䅁䅁允䅁䅁䅯睊䅁䅁杷允䅁䅁䅑䅁䑁䅁䅁䅁䭁䅁䅁䅁䙁䅁䅁䅁䅁䩥䅴权流䅁䅁允䅁䅁䅅䅁䭁䑁䅅䅁䵁䅉䅅䅁䕁䅁䅁睁䅁䅁䅁权䅁䅁䅁兂䅁䅁䅁偁婃䅑䅯杊䅁䅁䅅䅁䉁䅁䅁权湁䅁䅁䍄䉁䅁䅁兂䅁䅁䅍䅁䅁䅁䅯䅁䅁䅁䅕䅁䅁䅁佂䕰䭁䙁䅣䅁䭁䕁䅍䅁䉁䅁䅁允䅁䅁䅍祙䅧䅁杷允䅁䅁䅕䅁䑁䅁䅁䅁䭁䅁䅁䅁䙁䅁䅁䅁䅁䭥䅖权䅂䅁䅁权䙂䅁䅁允䅁䅁䅅䅁䑁䵁䬹允䵁䅉䅅䅁䕁䅁䅁睁䅁䅁䅁权䅁䅁䅁兂䅁䅁䅁䅁あ䅑䅯杊䅁䅁䅅䅁䉁䅁䅁权潁䅁䅁䍄䉁䅁䅁䅂䅁䅁䅍䅁䅁䅁䅯䅁䅁䅁䅕䅁䅁䅁䝂䕲䭁䉁䉑䅁䉁䅁䅁允䅁䅁䅯兆䅅䅁杷允䅁䅁䅑䅁䑁䅁䅁䅁䭁䅁䅁䅁䙁䅁䅁䅁䅁牅䄹权流䅁䅁允䅁䅁䅅䅁䭁䑁䅅䅁䵁䅉䅅䅁䙁䅁䅁睁䅁䅁䅁权䅁䅁䅁兂䅁䅁䅁䵁硏䅑䅯兓䅁䅁䅯䅐䅁䅁䅅䅁䉁䅁䅁杄十䅁䅁䅎畁䑁䅅䅍ぁ䑁䅉李硁䅁䅁䍄䉁䅁䅁䅂䅁䅁䅍䅁䅁䅁䅯䅁䅁䅁䅕䅁䅁䅁兄䕯䭁䍁䅙䅁䉁䅁䅁允䅁䅁䅯睊䅁䅁杷允䅁䅁䅑䅁䑁䅁䅁䅁䭁䅁䅁䅁䙁䅁䅁䅁䅁䡁䅨权婁允䅁允䅁䅁䅅䅁䍁乁䡅䍄䉁䅁䅁䅂䅁䅁䅍䅁䅁䅁䅯䅁䅁䅁䅕䅁䅁䅁䅄歩䭁䍁䅙䅁䉁䅁䅁允䅁䅁䅯睊䅁䅁杷允䅁䅁䅕䅁䑁䅁䅁䅁䭁䅁䅁䅁䙁䅁䅁䅁䅁䱖䅰权䅂䅁䅁权䕂䅁䅁允䅁䅁䅅䅁䑁䵁楬杄䵁䅉䅅䅁䕁䅁䅁睁䅁䅁䅁权䅁䅁䅁兂䅁䅁䅁䉁歹䅑䅯杊䅁䅁䅅䅁䉁䅁䅁权湁䅁䅁䍄䉁䅁䅁䅂䅁䅁䅍䅁䅁䅁䅯䅁䅁䅁䅕䅁䅁䅁䅁歗䭁䍁䅙䅁䉁䅁䅁允䅁䅁䅯睊䅁䅁杷允䅁䅁䅑䅁䑁䅁䅁䅁䭁䅁䅁䅁䙁䅁䅁䅁䅁牃䅂权流䅁䅁允䅁䅁䅅䅁䭁䍁䅧䅁䵁䅉䅅䅁䕁䅁䅁睁䅁䅁䅁权䅁䅁䅁兂䅁䅁䅁䕷呮䅑䅯杊䅁䅁䅅䅁䉁䅁䅁权湁䅁䅁䍄䉁䅁䅁䅂䅁䅁䅍䅁䅁䅁䅯䅁䅁䅁䅕䅁䅁䅁睄䕥䭁䍁䅙䅁䉁䅁䅁允䅁䅁䅯䅋䅁䅁杷允䅁䅁䅑䅁䑁䅁䅁䅁䭁䅁䅁䅁䙁䅁䅁䅁䅁䭈䅒权慂䅁䅁允䅁䅁䅅䅁䭁䝁䅅䅁䵁䅉䅅䅁䕁䅁䅁睁䅁䅁䅁权䅁䅁䅁兂䅁䅁䅁䡁批䅑䅯杊䅁䅁䅅䅁䉁䅁䅁权湁䅁䅁䍄䉁䅁䅁䅂䅁䅁䅍䅁䅁䅁䅯䅁䅁䅁䅕䅁䅁䅁ぃぱ䭁䥁䅧䅁䉁䅁䅁允䅁䅁䄴䅃䅁䑁䅅䅍睁䅁䅁䍄䉁䅁䅁䅂䅁䅁䅍䅁䅁䅁䅯䅁䅁䅁䅕䅁䅁䅁睄啭䭁䍁䅷䅁䉁䅁䅁允䅁䅁䅯䅄䅁䅁杷允䅁䅁䅑䅁䑁䅁䅁䅁䭁䅁䅁䅁䙁䅁䅁䅁䅁煎䅖权流䅁䅁允䅁䅁䅅䅁䭁䍁䅣䅁䵁䅉䅅䅁䙁䅁䅁睁䅁䅁䅁权䅁䅁䅁兂䅁䅁䅁䑁污䅑䅯䅑䅁䅁䅯兒䅁䅁䅅䅁䉁䅁䅁睁坁䅁䅁䍄䉁䅁䅁䅂䅁䅁䅍䅁䅁䅁䅯䅁䅁䅁䅕䅁䅁䅁䅁啣䭁䍁䅙䅁䉁䅁䅁允䅁䅁䅯免䅁䅁杷允䅁䅁䅑䅁䑁䅁䅁䅁䭁䅁䅁䅁䙁䅁䅁䅁䅁䱖䅰权灁䅁䅁允䅁䅁䅅䅁䭁䍁䅣䅁䵁䅉䅅䅁䕁䅁䅁睁䅁䅁䅁权䅁䅁䅁兂䅁䅁䅁䍁楩䅑䅯克䅁䅁䅅䅁䉁䅁䅁权湁䅁䅁䍄䉁䅁䅁䅂䅁䅁䅍䅁䅁䅁䅯䅁䅁䅁䅕䅁䅁䅁䅁䕤䭁䍁䅫䅁䉁䅁䅁允䅁䅁䅯䅋䅁䅁杷允䅁䅁䅑䅁䑁䅁䅁䅁䭁䅁䅁䅁䙁䅁䅁䅁䅁䡁䅨权灁䅁䅁允䅁䅁䅅䅁䭁䍁䅣䅁䵁䅉䅅䅁䙁䅁䅁睁䅁䅁䅁权䅁䅁䅁兂䅁䅁䅁乁摃䅑䅯兓䅁䅁䅯䅐䅁䅁䅅䅁䉁䅁䅁杄啁䅁䅁免睁䍁䄴兎ぁ䑁䅙睍穁䑁䅣䅁䵁䅉䅅䅁䕁䅁䅁睁䅁䅁䅁权䅁䅁䅁权䵁䅁䅁权獁䅁䅁允䅁䅁䅅䅁䭁䅁䅷䅁䵁䅉䅅䅁䕁䅁䅁睁䅁䅁䅁权䅁䅁䅁兂䅁䅁䅁䅁慂䅑䅯克䅁䅁䅅䅁䉁䅁䅁权湁䅁䅁䍄䉁䅁䅁䅂䅁䅁䅍䅁䅁䅁䅯䅁䅁䅁䅕䅁䅁䵁䩂〰䭁䍁䅫䅁䉁䅁䅁允䅁䅁䅯睊䅁䅁杷允䅁䅁䅑䅁䑁䅁䅁䅁䭁䅁䅁䅁䙁䅁䅁䅁䅁䤴䅚权灁䅁䅁允䅁䅁䅅䅁䭁䍁䅣䅁䵁䅉䅅䅁䕁䅁䅁睁䅁䅁䅁权䅁䅁䅁兂䅁䅁䅁䵁䭃䅑䅯克䅁䅁䅅䅁䉁䅁䅁权湁䅁䅁䍄䉁䅁䅁䅂䅁䅁䅍䅁䅁䅁䅯䅁䅁䅁䅕䅁䅁䵁䩂〰䭁䍁䅷䅁䉁䅁䅁允䅁䅁䅯䅄䅁䅁杷允䅁䅁䅑䅁䑁䅁䅁䅁䭁䅁䅁䅁䙁䅁䅁䅁䅁䡁䅆权灁䅁䅁允䅁䅁䅅䅁䭁䍁䅧䅁䵁䅉䅅䅁䕁䅁䅁睁䅁䅁䅁权䅁䅁䅁兂䅁䅁䅁偁婃䅑䅯克䅁䅁䅅䅁䉁䅁䅁权湁䅁䅁䍄䉁䅁䅁䅂䅁䅁䅍䅁䅁䅁䅯䅁䅁䅁䅕䅁䅁䅁佂䕰䭁䍁䅫䅁䉁䅁䅁允䅁䅁䅯睊䅁䅁杷允䅁䅁䅑䅁䑁䅁䅁䅁䭁䅁䅁䅁䙁䅁䅁䅁䅁䡉䅸权灁䅁䅁允䅁䅁䅅䅁䭁䍁䅣䅁䵁䅉䅅䅁䕁䅁䅁睁䅁䅁䅁权䅁䅁䅁兂䅁䅁䅁佁畂䅑䅯杗䅁䅁䅅䅁䉁䅁䅁权扂䅁䅁䍄䉁䅁䅁䅂䅁䅁䅍䅁䅁䅁䅯䅁䅁䅁䅕䅁䅁䅁杂䕯䭁䙁䅯䅁䉁䅁䅁允䅁䅁䅯睗䅁䅁杷允䅁䅁䅑䅁䑁䅁䅁䅁䭁䅁䅁䅁䙁䅁䅁䅁䅁䭈䅰权啁允䅁允䅁䅁䅅䅁䭁䉁䉙䅁䵁䅉䅅䅁䕁䅁䅁睁䅁䅁䅁权䅁䅁䅁兂䅁䅁䅁䕁坂䅑䅯杗䅁䅁䅅䅁䉁䅁䅁权杂䅁䅁䍄䉁䅁䅁䅂䅁䅁䅍䅁䅁䅁䅯䅁䅁䅁䅕䅁䅁䅁奃歫䭁䙁䅯䅁䉁䅁䅁允䅁䅁䅯睗䅁䅁杷允䅁䅁䅑䅁䑁䅁䅁䅁䭁䅁䅁䅁䙁䅁䅁䅁䅁䡫䅎权慂䅁䅁允䅁䅁䅅䅁䭁䙁䅳䅁䵁䅉䅅䅁䕁䅁䅁睁䅁䅁䅁权䅁䅁䅁兂䅁䅁䅁䩁㝵䅑䅯䅅䅅䅁䅅䅁䉁䅁䅁权㉂允䅁䍄䉁䅁䅁䅂䅁䅁䅍䅁䅁䅁䅯䅁䅁䅁䅕䅁䅁䅁兄と䭁䙁䅯䅁䉁䅁䅁允䅁䅁䅯睗䅁䅁杷允䅁䅁䅑䅁䑁䅁䅁䅁䭁䅁䅁䅁䙁䅁䅁䅁䅁䤲䅨权慂䅁䅁允䅁䅁䅅䅁䭁䙁䅳䅁䵁䅉䅅䅁䕁䅁䅁睁䅁䅁䅁权䅁䅁䅁兂䅁䅁䅁佁祂䅑䅯杗䅁䅁䅅䅁䉁䅁䅁权扂䅁䅁䍄䉁䅁䅁䅂䅁䅁䅍䅁䅁䅁䅯䅁䅁䅁䅕䅁䅁䅁杂啧䭁䙁䅯䅁䉁䅁䅁允䅁䅁䅯睗䅁䅁杷允䅁䅁䅕䅁䑁䅁䅁䅁䭁䅁䅁䅁䙁䅁䅁䅁䅁批䅒权䡂䅁䅁权㝁䅁䅁允䅁䅁䅅䅁佁䉁䅑䅁㍁䑁䅁杌㕁䑁䅫兎㕁䑁䅫兎䅁䅁杷允䅁䅁䅑䅁䑁䅁䅁䅁䭁䅁䅁䅁䙁䅁䅁䅁䅁䭲䅸权慂䅁䅁允䅁䅁䅅䅁䭁䝁䅁䅁䵁䅉䅅䅁䕁䅁䅁睁䅁䅁䅁权䅁䅁䅁兂䅁䅁䅁䥁兂䅑䅯䅇䅅䅁䅅䅁䉁䅁䅁权湁䅁䅁䍄䉁䅁䅁䅂䅁䅁䅍䅁䅁䅁䅯䅁䅁䅁䅕䅁䅁䅁瑄䕵䭁䙁䅯䅁䉁䅁䅁允䅁䅁䅯睗䅁䅁杷允䅁䅁䅑䅁䑁䅁䅁䅁䭁䅁䅁䅁䙁䅁䅁䅁䅁䩱䅊权慂䅁䅁允䅁䅁䅅䅁䭁䙁䅳䅁䵁䅉䅅䅁䕁䅁䅁睁䅁䅁䅁权䅁䅁䅁兂䅁䅁䅁䭁卓䅑䅯杗䅁䅁䅅䅁䉁䅁䅁权扂䅁䅁䍄䉁䅁䅁䅂䅁䅁䅍䅁䅁䅁䅯䅁䅁䅁䅕䅁䅁䅁䅃䕕䭁䙁䅯䅁䉁䅁䅁允䅁䅁䅯䅙䅁䅁杷允䅁䅁䅑䅁䑁䅁䅁䅁䭁䅁䅁䅁䙁䅁䅁䅁䅁䱦䄱权慂䅁䅁允䅁䅁䅅䅁䭁䝁䅁䅁䵁䅉䅅䅁䙁䅁䅁睁䅁䅁䅁权䅁䅁䅁兂䅁䅁䅁䑁污䅑䅯睖䅁䅁䅯䅒䅁䅁䅅䅁䉁䅁䅁睁䱁睢䅁䍄䉁䅁䅁䅂䅁䅁䅍䅁䅁䅁䅯䅁䅁䅁䅕䅁䅁䅁䅂ぢ䭁䙁䅯䅁䉁䅁䅁允䅁䅁䅯䅙䅁䅁杷允䅁䅁䅑䅁䑁䅁䅁䅁䭁䅁䅁䅁䙁䅁䅁䅁䅁䩬䅊权慂䅁䅁允䅁䅁䅅䅁䭁䙁䅳䅁䵁䅉䅅䅁䕁䅁䅁睁䅁䅁䅁权䅁䅁䅁兂䅁䅁䅁䱁䩃䅑䅯杗䅁䅁䅅䅁䉁䅁䅁权扂䅁䅁䍄䉁䅁䅁䅂䅁䅁䅍䅁䅁䅁䅯䅁䅁䅁䅕䅁䅁䅁浃ぴ䭁䉁䉑䅁䉁䅁䅁允䅁䅁䅯兆䅅䅁杷允䅁䅁䅕䅁䑁䅁䅁䅁䭁䅁䅁䅁䙁䅁䅁䅁䅁䱌䅰权乂䅁䅁权㝁䅁䅁允䅁䅁䅅䅁佁䉁䅙䅁穁䑁䅁䅍畁䑁䅕䅎㑁䑁䅁睍㕁䅁䅁䍄䉁䅁䅁䅂䅁䅁䅍䅁䅁䅁䅯䅁䅁䅁䅕䅁䅁䅁杂す䭁䙁䅯䅁䉁䅁䅁允䅁䅁䅯䅙䅁䅁杷允䅁䅁䅑䅁䑁䅁䅁䅁䭁䅁䅁䅁䙁䅁䅁䅁䅁䥗䅸权慂䅁䅁允䅁䅁䅅䅁䭁䝁䅅䅁䵁䅉䅅䅁䙁䅁䅁睁䅁䅁䅁权䅁䅁䅁兂䅁䅁䅁䅁㡥䅑䅯睒䅁䅁䅯児䅁䅁䅅䅁䉁䅁䅁杄啁䅁䅁兏㉁䍁䄴兏㕁䑁䅑睍㍁䑁䅕䅁䵁䅉䅅䅁䕁䅁䅁睁䅁䅁䅁权䅁䅁䅁兂䅁䅁䅁乁啹䅑䅯兇䅅䅁䅅䅁䉁䅁䅁杁䙄睂杷允䅁䅁䅑䅁䑁䅁䅁䅁䭁䅁䅁䅁䙁䅁䅁䅁䅃㡥䅆权婁允䅁允䅁䅁䅅䅁䍁乁䡫䍄䉁䅁䅁䅂䅁䅁䅍䅁䅁䅁䅯䅁䅁䅁䅕䅁䅁䅁啂歵䭁䙁䅯䅁䉁䅁䅁允䅁䅁䅯䅙䅁䅁杷允䅁䅁䅑䅁䑁䅁䅁䅁䭁䅁䅁䅁䙁䅁䅁䅁䅁䡧䅤权慂䅁䅁允䅁䅁䅅䅁䭁䝁䅕䅁䵁䅉䅅䅁䕁䅁䅁睁䅁䅁䅁权䅁䅁䅁兂䅁䅁䅁䡁扩䅑䅯杗䅁䅁䅅䅁䉁䅁䅁权浄䅁䅁䍄䉁䅁䅁䅂䅁䅁䅍䅁䅁䅁䅯䅁䅁䅁䅕䅁䅁䅁䅃つ䭁䉁䉯䅁䉁䅁䅁允䅁䅁䅯䅈䅅䅁杷允䅁䅁䅑䅁䑁䅁䅁䅁䭁䅁䅁䅁䙁䅁䅁䅁䅁䭋䅊权慂䅁䅁允䅁䅁䅅䅁䭁䝁䅅䅁䵁䅉䅅䅁䙁䅁䅁睁䅁䅁䅁权䅁䅁䅁兂䅁䅁䅁䅁㑂䅑䅯睒䅁䅁䅯材䅁䅁䅅䅁䉁䅁䅁杄允䅁䅁免畁䑁䅑免硁䑁䅍兎䅁䅁杷允䅁䅁䅑䅁䑁䅁䅁䅁䭁䅁䅁䅁䙁䅁䅁䅁䅁䡁䅒权慂䅁䅁允䅁䅁䅅䅁䭁䅁䈰䅁䵁䅉䅅䅁䕁䅁䅁睁䅁䅁䅁权䅁䅁䅁兂䅁䅁䅁䕁獡䅑䅯杗䅁䅁䅅䅁䉁䅁䅁权桂䅁䅁䍄䉁䅁䅁䅂䅁䅁䅍䅁䅁䅁䅯䅁䅁䅁䅕䅁䅁䅁獁歵䭁䙁䅯䅁䉁䅁䅁允䅁䅁䅯兙䅁䅁杷允䅁䅁䅑䅁䑁䅁䅁䅁䭁䅁䅁䅁䙁䅁䅁䅁䅁䤴䅚权慂䅁䅁允䅁䅁䅅䅁䭁䝁䅍䅁䵁䅉䅅䅁䕁䅁䅁睁䅁䅁䅁权䅁䅁䅁兂䅁䅁䅁䡁批䅑䅯杗䅁䅁䅅䅁䉁䅁䅁权浄䅁䅁䍄䉁䅁䅁兂䅁䅁䅍䅁䅁䅁䅯䅁䅁䅁䅕䅁䅁䅁噃歵䭁䑁䅯䅁䭁䑁䅳䅁䉁䅁䅁允䅁䅁䅯睊䅁䅁杷允䅁䅁䅑䅁䑁䅁䅁䅁䭁䅁䅁䅁䙁䅁䅁䅁䅁牃䅂权慂䅁䅁允䅁䅁䅅䅁䭁佁䅙䅁䵁䅉䅅䅁䕁䅁䅁睁䅁䅁䅁权䅁䅁䅁兂䅁䅁䅁䍁㉂䅑䅯杗䅁䅁䅅䅁䉁䅁䅁权敂䅁䅁䍄䉁䅁䅁兂䅁䅁䅍䅁䅁䅁䅯䅁䅁䅁䅕䅁䅁䅁㡃䕴䭁䕁䅁䅁䭁䕁䅍䅁䉁䅁䅁允䅁䅁䅍睨䅙䅁杷允䅁䅁䅑䅁䑁䅁䅁䅁䭁䅁䅁䅁䙁䅁䅁䅁䅄摆䅂权慁允䅁允䅁䅁䅅䅁䭁䉁䈰䅁䵁䅉䅅䅁䙁䅁䅁睁䅁䅁䅁权䅁䅁䅁兂䅁䅁䅁䙁䵩䅑䅯杋䅅䅁䅯兑䅁䅁䅅䅁䉁䅁䅁权湁䅁䅁䍄䉁䅁䅁䅂䅁䅁䅍䅁䅁䅁䅯䅁䅁䅁䅕䅁䅁䅁䅁啣䭁䙁䅯䅁䉁䅁䅁允䅁䅁䅯睄䅅䅁杷允䅁䅁䅕䅁䑁䅁䅁䅁䭁䅁䅁䅁䙁䅁䅁䅁䅁䠰䄱权䩂䅁䅁权㡁䅁䅁允䅁䅁䅅䅁佁䉁䅉䅁㕁䍁䄴䅍ㅁ䑁䅧䅏硁䑁䅍䅁䵁䅉䅅䅁䕁䅁䅁睁䅁䅁䅁权䅁䅁䅁兂䅁䅁䅁䡁䩄䅑䅯䅆䅅䅁䅅䅁䉁䅁䅁权噁允䅁䍄䉁䅁䅁䅂䅁䅁䅍䅁䅁䅁䅯䅁䅁䅁䅕䅁䅁䅁䍄啵䭁䙁䅯䅁䉁䅁䅁允䅁䅁䅯朵䅁䅁杷允䅁䅁䅑䅁䑁䅁䅁䅁䭁䅁䅁䅁䙁䅁䅁䅁䅁䬰䅂权啁允䅁允䅁䅁䅅䅁䭁䉁䉙䅁䵁䅉䅅䅁䕁䅁䅁睁䅁䅁䅁权䅁䅁䅁兂䅁䅁䅁䥁祵䅑䅯杗䅁䅁䅅䅁䉁䅁䅁权桂䅁䅁䍄䉁䅁䅁䅂䅁䅁䅍䅁䅁䅁䅯䅁䅁䅁䅕䅁䅁䅁潁䕧䭁䙁䅯䅁䉁䅁䅁允䅁䅁䅯兙䅁䅁杷允䅁䅁䅑䅁䑁䅁䅁䅁䭁䅁䅁䅁䙁䅁䅁䅁䅁䙑䅚权奁允䅁允䅁䅁䅅䅁䭁䍁䅣䅁䵁䅉䅅䅁䕁䅁䅁睁䅁䅁䅁权䅁䅁䅁兂䅁䅁䅁乁啹䅑䅯䅅䅅䅁䅅䅁䉁䅁䅁权剁允䅁䍄䉁䅁䅁兂䅁䅁䅍䅁䅁䅁䅯䅁䅁䅁䅕䅁䅁䵁噁䔰䭁䕁䄰䅁䭁䑁䄴䅁䉁䅁䅁允䅁䅁䅯睊䅁䅁杷允䅁䅁䅑䅁䑁䅁䅁䅁䭁䅁䅁䅁䙁䅁䅁䅁䅁䡁䅒权獁䅁䅁允䅁䅁䅅䅁䭁䍁䄰䅁䵁䅉䅅䅁䕁䅁䅁睁䅁䅁䅁权䅁䅁䅁兂䅁䅁䅁䭁摃䅑䅯䅅䅅䅁䅅䅁䉁䅁䅁权十允䅁䍄䉁䅁䅁䅂䅁䅁䅍䅁䅁䅁䅯䅁䅁䅁䅕䅁䅁䅁煁歱䭁䉁䉁䅁䉁䅁䅁允䅁䅁䅯杅䅅䅁杷允䅁䅁䅑䅁䑁䅁䅁䅁䭁䅁䅁䅁䭁䅁䅷䅁䭁䉁䉁䅁䉁䅁䅁允䅁䅁䅯䅄䅁䅁杷允䅁䅁䅑䅁䑁䅁䅁䅁䭁䅁䅁䅁䙁䅁䅁䅁䅁扐䅂权允允䅁允䅁䅁䅅䅁䭁䉁䉉䅁䵁䅉䅅䅁䕁䅁䅁睁䅁䅁䅁权䅁䅁䅁兂䅁䅁䅁佁畂䅑䅯䅅䅅䅁䅅䅁䉁䅁䅁权十允䅁䍄䉁䅁䅁䅂䅁䅁䅍䅁䅁䅁䅯䅁䅁䅁䅕䅁䅁䅁潁歯䭁䉁䉁䅁䉁䅁䅁允䅁䅁䅯睅䅅䅁杷允䅁䅁䅕䅁䑁䅁䅁䅁䭁䅁䅁䅁䙁䅁䅁䅁䅁䡉䅸权䡂䅁䅁权㝁䅁䅁允䅁䅁䅅䅁佁䉁䅉䅁硁䍁䄴杍㍁䑁䅁兎㕁䑁䅧䅁䵁䅉䅅䅁䙁䅁䅁睁䅁䅁䅁权䅁䅁䅁兂䅁䅁䅁䥁祵䅑䅯䅑䅁䅁䅯睑䅁䅁䅅䅁䉁䅁䅁睁灃兎䅁䍄䉁䅁䅁䅂䅁䅁䅍䅁䅁䅁䅯䅁䅁䅁䅕䅁䅁䅁瑄䕵䭁䉁䉁䅁䉁䅁䅁允䅁䅁䅯充䅅䅁杷允䅁䅁䅑䅁䑁䅁䅁䅁䭁䅁䅁䅁䙁䅁䅁䅁䅁䤲䅨权允允䅁允䅁䅁䅅䅁䭁䉁䉉䅁䵁䅉䅅䅁䕁䅁䅁睁䅁䅁䅁权䅁䅁䅁兂䅁䅁䅁䝁橂䅑䅯䅌䅁䅁䅅䅁䉁䅁䅁权䵁䅁䅁䍄䉁䅁䅁兂䅁䅁䅍䅁䅁䅁䅯䅁䅁䅁䅕䅁䅁䅁流歴䭁䕁䅫䅁䭁䑁䄴䅁䉁䅁䅁允䅁䅁䄴䅆䅁䑁䅉睎畁䑁䅁睍㉁䑁䅙免祁䅁䅁䍄䉁䅁䅁䅂䅁䅁䅍䅁䅁䅁䅯䅁䅁䅁䅕䅁䅁䅁兄と䭁䍁䄴䅁䉁䅁䅁允䅁䅁䅯䅄䅁䅁杷允䅁䅁䅑䅁䑁䅁䅁䅁䭁䅁䅁䅁䙁䅁䅁䅁䅁䩯䅊权允允䅁允䅁䅁䅅䅁䭁䉁䉉䅁䵁䅉䅅䅁䕁䅁䅁睁䅁䅁䅁权䅁䅁䅁兂䅁䅁䅁䍁ㅓ䅑䅯䅅䅅䅁䅅䅁䉁䅁䅁权十允䅁䍄䉁䅁䅁䅂䅁䅁䅍䅁䅁䅁䅯䅁䅁䅁䅕䅁䅁䅁杄正䭁䉁䉁䅁䉁䅁䅁允䅁䅁䅯杅䅅䅁杷允䅁䅁䅑䅁䑁䅁䅁䅁䭁䅁䅁䅁䙁䅁䅁䅁䅁䙧䅂权允允䅁允䅁䅁䅅䅁䭁䉁䉉䅁䵁䅉䅅䅁䙁䅁䅁睁䅁䅁䅁权䅁䅁䅁兂䅁䅁䅁䅁摩䅑䅯兓䅁䅁䅯材䅁䅁䅅䅁䉁䅁䅁杄十䅁䅁免硁䍁䄴睎硁䑁䅫免㕁䅁䅁䍄䉁䅁䅁䅂䅁䅁䅍䅁䅁䅁䅯䅁䅁䅁䅕䅁䅁䅁䅂歖䭁䉁䉁䅁䉁䅁䅁允䅁䅁䅯杅䅅䅁杷允䅁䅁䅑䅁䑁䅁䅁䅁䭁䅁䅁䅁䙁䅁䅁䅁䅁䝑䄹权允允䅁允䅁䅁䅅䅁䭁䉁䉉䅁䵁䅉䅅䅁䕁䅁䅁睁䅁䅁䅁权䅁䅁䅁兂䅁䅁䅁䡁䩄䅑䅯䅅䅅䅁䅅䅁䉁䅁䅁权十允䅁䍄䉁䅁䅁兂䅁䅁䅍䅁䅁䅁䅯䅁䅁䅁䅕䅁䅁䅁潄啩䭁䑁䅯䅁䭁䑁䄴䅁䉁䅁䅁允䅁䅁䄴䅈䅁䑁䅅䅍祁䑁䅍杍㑁䑁䅕䅎畁䑁䅫兏㕁䑁䅫䅁䵁䅉䅅䅁䕁䅁䅁睁䅁䅁䅁权䅁䅁䅁兂䅁䅁䅁䱁䩃䅑䅯䅅䅅䅁䅅䅁䉁䅁䅁权十允䅁䍄䉁䅁䅁䅂䅁䅁䅍䅁䅁䅁䅯䅁䅁䅁䅕䅁䅁䅁啂歵䭁䉁䉁䅁䉁䅁䅁允䅁䅁䅯杅䅅䅁杷允䅁䅁䅑䅁䑁䅁䅁䅁䭁䅁䅁䅁䙁䅁䅁䅁䅁扖䅸权允允䅁允䅁䅁䅅䅁䭁䉁䉍䅁䵁䅉䅅䅁䕁䅁䅁睁䅁䅁䅁权䅁䅁䅁兂䅁䅁䅁䅁あ䅑䅯䅅䅅䅁䅅䅁䉁䅁䅁权十允䅁䍄䉁䅁䅁䅂䅁䅁䅍䅁䅁䅁䅯䅁䅁䅁䅕䅁䅁䅁䍃ふ䭁䑁䅁䅁䉁䅁䅁允䅁䅁䅯䅋䅁䅁杷允䅁䅁䅕䅁䑁䅁䅁䅁䭁䅁䅁䅁䙁䅁䅁䅁䅁䱖䅰权塂䅁䅁权䑂䅁䅁允䅁䅁䅅䅁䑁䑁祙䅁䵁䅉䅅䅁䕁䅁䅁睁䅁䅁䅁权䅁䅁䅁兂䅁䅁䅁䥁㍂䅑䅯䅅䅅䅁䅅䅁䉁䅁䅁权十允䅁䍄䉁䅁䅁䅂䅁䅁䅍䅁䅁䅁䅯䅁䅁䅁䅕䅁䅁䅁䅄歩䭁䉁䉁䅁䉁䅁䅁允䅁䅁䅯杅䅅䅁杷允䅁䅁䅑䅁䑁䅁䅁䅁䭁䅁䅁䅁䙁䅁䅁䅁䅁䥗䅸权允允䅁允䅁䅁䅅䅁䭁䉁䉉䅁䵁䅉䅅䅁䕁䅁䅁睁䅁䅁䅁权䅁䅁䅁兂䅁䅁䅁䍁㡂䅑䅯䅅䅅䅁䅅䅁䉁䅁䅁权十允䅁䍄䉁䅁䅁䅂䅁䅁䅍䅁䅁䅁䅯䅁䅁䅁䅕䅁䅁䅁杄正䭁䍁䅷䅁䉁䅁䅁允䅁䅁䅯䅄䅁䅁杷允䅁䅁䅑䅁䑁䅁䅁䅁䭁䅁䅁䅁䙁䅁䅁䅁䅁牅䄹权允允䅁允䅁䅁䅅䅁䭁䉁䉉䅁䵁䅉䅅䅁䕁䅁䅁睁䅁䅁䅁权䅁䅁䅁兂䅁䅁䅁䉷兘䅑䅯䅅䅅䅁䅅䅁䉁䅁䅁权十允䅁䍄䉁䅁䅁䅂䅁䅁䅍䅁䅁䅁䅯䅁䅁䅁䅕䅁䅁䅁杁此䭁䉁䉁䅁䉁䅁䅁允䅁䅁䅯杅䅅䅁杷允䅁䅁䅑䅁䑁䅁䅁䅁䭁䅁䅁䅁䙁䅁䅁䅁䅁䩬䅊权杁允䅁允䅁䅁䅅䅁䭁䅁䅷䅁䵁䅉䅅䅁䕁䅁䅁睁䅁䅁䅁权䅁䅁䅁兂䅁䅁䅁偁㑂䅑䅯䅅䅅䅁䅅䅁䉁䅁䅁权十允䅁䍄䉁䅁䅁䅂䅁䅁䅍䅁䅁䅁䅯䅁䅁䅁䅕䅁䅁䅁睄啭䭁䉁䉁䅁䉁䅁䅁允䅁䅁䅯睅䅅䅁杷允䅁䅁䅑䅁䑁䅁䅁䅁䭁䅁䅁䅁䙁䅁䅁䅁䅁䩦䅴权允允䅁允䅁䅁䅅䅁䭁䉁䉍䅁䵁䅉䅅䅁䙁䅁䅁睁䅁䅁䅁权䅁䅁䅁兂䅁䅁䅁䅁慂䅑䅯兔䅁䅁䅯児䅁䅁䅅䅁䉁䅁䅁杄啁䅁䅁兎祁䍁䄴睍ㅁ䑁䅅免㍁䑁䅅䅁䵁䅉䅅䅁䙁䅁䅁睁䅁䅁䅁权䅁䅁䅁兂䅁䅁䅁䩁㝵䅑䅯睒䅁䅁䅯䅐䅁䅁䅅䅁䉁䅁䅁杄十䅁䅁杍畁䑁䅉兏ㅁ䑁䅉䅎ぁ䅁䅁䍄䉁䅁䅁兂䅁䅁䅍䅁䅁䅁䅯䅁䅁䅁䅕䅁䅁䅁䝂䕲䭁䕁䅁䅁䭁䕁䅍䅁䉁䅁䅁允䅁䅁䅍博䝒䅁杷允䅁䅁䅑䅁䑁䅁䅁䅁䭁䅁䅁䅁䙁䅁䅁䅁䅁煔䅒权允允䅁允䅁䅁䅅䅁䭁䉁䉉䅁䵁䅉䅅䅁䕁䅁䅁睁䅁䅁䅁权䅁䅁䅁兂䅁䅁䅁䥁祵䅑䅯杉䅁䅁䅅䅁䉁䅁䅁权䵁䅁䅁䍄䉁䅁䅁䅂䅁䅁䅍䅁䅁䅁䅯䅁䅁䅁䅕䅁䅁䅁䙃䕵䭁䉁䉁䅁䉁䅁䅁允䅁䅁䅯杅䅅䅁杷允䅁䅁䅕䅁䑁䅁䅁䅁䭁䅁䅁䅁䙁䅁䅁䅁䅁牭䅊权塂䅁䅁权䍂䅁䅁允䅁䅁䅅䅁䑁䥁畁䅁䵁䅉䅅䅁䕁䅁䅁睁䅁䅁䅁权䅁䅁䅁兂䅁䅁䅁䍁䅩䅑䅯䅅䅅䅁䅅䅁䉁䅁䅁权十允䅁䍄䉁䅁䅁䅂䅁䅁䅍䅁䅁䅁䅯䅁䅁䅁䅕䅁䅁䅁獁歲䭁䥁䅷䅁䉁䅁䅁允䅁䅁䅯眳䅁䅁杷允䅁䅁䅕䅁䑁䅁䅁䅁䭁䅁䅁䅁䙁䅁䅁䅁䅁䩯䅨权㙁䅁䅁权㥁䅁䅁允䅁䅁䅅䅁佁䉁䅉䅁祁䑁䅅兎硁䑁䅙李硁䑁䅧䅁䵁䅉䅅䅁䕁䅁䅁睁䅁䅁䅁权䅁䅁䅁兂䅁䅁䅁乁权䅑䅯䅅䅅䅁䅅䅁䉁䅁䅁权十允䅁䍄䉁䅁䅁䅂䅁䅁䅍䅁䅁䅁䅯䅁䅁䅁䅕䅁䅁䅁捄䕬䭁䉁䉑䅁䉁䅁䅁允䅁䅁䅯充䅅䅁杷允䅁䅁䅕䅁䑁䅁䅁䅁䭁䅁䅁䅁䙁䅁䅁䅁䅄摆䅂权塂䅁䅁权䕂䅁䅁允䅁䅁䅅䅁䭁䍁䅣䅁䵁䅉䅅䅁䕁䅁䅁睁䅁䅁䅁权䅁䅁䅁兂䅁䅁䅁䕁穂䅑䅯䅆䅅䅁䅅䅁䉁䅁䅁权噁允䅁䍄䉁䅁䅁兂䅁䅁䅍䅁䅁䅁䅯䅁䅁䅁䅕䅁䅁䅁㑂ね䭁䕁䅁䅁䭁䕁䅉䅁䉁䅁䅁允䅁䅁䅍䄫䬰䅁杷允䅁䅁䅕䅁䑁䅁䅁䅁䭁䅁䅁䅁䙁䅁䅁䅁䅁䥷䅰权䅂䅁䅁权䙂䅁䅁允䅁䅁䅅䅁䑁䑁杩允䵁䅉䅅䅁䕁䅁䅁睁䅁䅁䅁权䅁䅁䅁权䵁䅁䅁权啁允䅁允䅁䅁䅅䅁䭁䅁䅷䅁䵁䅉䅅䅁䙁䅁䅁睁䅁䅁䅁权䅁䅁䅁兂䅁䅁䅁䅁摩䅑䅯䅑䅁䅁䅯兑䅁䅁䅅䅁䉁䅁䅁权湁䅁䅁䍄䉁䅁䅁䅂䅁䅁䅍䅁䅁䅁䅯䅁䅁䅁䅕䅁䅁䅁䅁し䭁䉁䉑䅁䉁䅁䅁允䅁䅁䅯兆䅅䅁杷允䅁䅁䅑䅁䑁䅁䅁䅁䭁䅁䅁䅁䙁䅁䅁䅁䅁䝯䅨权獁䅁䅁</t>
  </si>
  <si>
    <t>允䅁䅁䅅䅁䭁䅁䅷䅁䵁䅉䅅䅁䕁䅁䅁睁䅁䅁䅁权䅁䅁䅁兂䅁䅁䅁䑁眲䅑䅯䅆䅅䅁䅅䅁䉁䅁䅁权噁允䅁䍄䉁䅁䅁䅂䅁䅁䅍䅁䅁䅁䅯䅁䅁䅁䅕䅁䅁䅁䅁歓䭁䉁䉑䅁䉁䅁䅁允䅁䅁䅯兆䅅䅁杷允䅁䅁䅑䅁䑁䅁䅁䅁䭁䅁䅁䅁䙁䅁䅁䅁䅁䥙䅆权啁允䅁允䅁䅁䅅䅁䭁䉁䉕䅁䵁䅉䅅䅁䕁䅁䅁睁䅁䅁䅁权䅁䅁䅁兂䅁䅁䅁䉷兘䅑䅯杌䅁䅁䅅䅁䉁䅁䅁权䵁䅁䅁䍄䉁䅁䅁䅂䅁䅁䅍䅁䅁䅁䅯䅁䅁䅁䅕䅁䅁䅁獃䕲䭁䉁䉑䅁䉁䅁䅁允䅁䅁䅯兆䅅䅁杷允䅁䅁䅕䅁䑁䅁䅁䅁䭁䅁䅁䅁䙁䅁䅁䅁䅁牂䅸权煁允䅁权䉂䅁䅁允䅁䅁䅅䅁䭁䍁䅣䅁䵁䅉䅅䅁䕁䅁䅁睁䅁䅁䅁权䅁䅁䅁兂䅁䅁䅁䝁权䅑䅯䅆䅅䅁䅅䅁䉁䅁䅁权剁允䅁䍄䉁䅁䅁兂䅁䅁䅍䅁䅁䅁䅯䅁䅁䅁䅕䅁䅁䅁允歴䭁䑁䅯䅁䭁䑁䄴䅁䉁䅁䅁允䅁䅁䄴杄䅁䑁䅅䅍㕁䑁䅁杍ㅁ䅁䅁䍄䉁䅁䅁䅂䅁䅁䅍䅁䅁䅁䅯䅁䅁䅁䅕䅁䅁䅁兄啦䭁䥁䅳䅁䉁䅁䅁允䅁䅁䅯䅄䅁䅁杷允䅁䅁䅑䅁䑁䅁䅁䅁䭁䅁䅁䅁䙁䅁䅁䅁䅁䩭䅊权啁允䅁允䅁䅁䅅䅁䭁䉁䉙䅁䵁䅉䅅䅁䕁䅁䅁睁䅁䅁䅁权䅁䅁䅁兂䅁䅁䅁䍁煱䅑䅯䅇䅅䅁䅅䅁䉁䅁䅁权湁䅁䅁䍄䉁䅁䅁䅂䅁䅁䅍䅁䅁䅁䅯䅁䅁䅁䅕䅁䅁䅁权䕣䭁䉁䉑䅁䉁䅁䅁允䅁䅁䅯兆䅅䅁杷允䅁䅁䅑䅁䑁䅁䅁䅁䭁䅁䅁䅁䙁䅁䅁䅁䅁扖䅸权煁䅁䅁允䅁䅁䅅䅁䭁䅁䅷䅁䵁䅉䅅䅁䕁䅁䅁睁䅁䅁䅁权䅁䅁䅁兂䅁䅁䅁䙁䑃䅑䅯䅆䅅䅁䅅䅁䉁䅁䅁权噁允䅁䍄䉁䅁䅁䅂䅁䅁䅍䅁䅁䅁䅯䅁䅁䅁䅕䅁䅁䅁权䕡䭁䉁䉑䅁䉁䅁䅁允䅁䅁䅯兆䅅䅁杷允䅁䅁䅑䅁䑁䅁䅁䅁䭁䅁䅁䅁䙁䅁䅁䅁䅁䥳䅬权啁允䅁允䅁䅁䅅䅁䭁䉁䉙䅁䵁䅉䅅䅁䕁䅁䅁睁䅁䅁䅁权䅁䅁䅁兂䅁䅁䅁䭁卓䅑䅯䅆䅅䅁䅅䅁䉁䅁䅁权坁允䅁䍄䉁䅁䅁兂䅁䅁䅍䅁䅁䅁䅯䅁䅁䅁䅕䅁䅁䅁权啮䭁䍁䉯䅁䭁䕁䅅䅁䉁䅁䅁允䅁䅁䅯睊䅁䅁杷允䅁䅁䅑䅁䑁䅁䅁䅁䭁䅁䅁䅁䙁䅁䅁䅁䅁䥳䅬权煁䅁䅁允䅁䅁䅅䅁䭁䅁䅷䅁䵁䅉䅅䅁䕁䅁䅁睁䅁䅁䅁权䅁䅁䅁兂䅁䅁䅁䡁扩䅑䅯䅆䅅䅁䅅䅁䉁䅁䅁权噁允䅁䍄䉁䅁䅁䅂䅁䅁䅍䅁䅁䅁䅯䅁䅁䅁䅕䅁䅁䅁杂す䭁䉁䉯䅁䉁䅁䅁允䅁䅁䅯䅙䅁䅁杷允䅁䅁䅑䅁䑁䅁䅁䅁䭁䅁䅁䅁䙁䅁䅁䅁䅁䭋䅊权啁允䅁允䅁䅁䅅䅁䭁䉁䉙䅁䵁䅉䅅䅁䕁䅁䅁睁䅁䅁䅁权䅁䅁䅁兂䅁䅁䅁䍁㙹䅑䅯䅆䅅䅁䅅䅁䉁䅁䅁权坁允䅁䍄䉁䅁䅁䅂䅁䅁䅍䅁䅁䅁䅯䅁䅁䅁䅕䅁䅁䅁睄啭䭁䉁䉑䅁䉁䅁䅁允䅁䅁䅯睆䅅䅁杷允䅁䅁䅑䅁䑁䅁䅁䅁䭁䅁䅁䅁䙁䅁䅁䅁䅁䥗䅸权啁允䅁允䅁䅁䅅䅁䭁䉁䉕䅁䵁䅉䅅䅁䕁䅁䅁睁䅁䅁䅁权䅁䅁䅁兂䅁䅁䅁䵁㕋䅑䅯䅆䅅䅁䅅䅁䉁䅁䅁权坁允䅁䍄䉁䅁䅁䅂䅁䅁䅍䅁䅁䅁䅯䅁䅁䅁䅕䅁䅁䅁杄歨䭁䉁䉑䅁䉁䅁䅁允䅁䅁䅯杆䅅䅁杷允䅁䅁䅑䅁䑁䅁䅁䅁䭁䅁䅁䅁䙁䅁䅁䅁䅄摆䅂权啁允䅁允䅁䅁䅅䅁䭁䉁䉕䅁䵁䅉䅅䅁䙁䅁䅁睁䅁䅁䅁权䅁䅁䅁兂䅁䅁䅁䕁欶䅑䅯䅑䅁䅁䅯睑䅁䅁䅅䅁䉁䅁䅁睁䍃杸䅅䍄䉁䅁䅁䅂䅁䅁䅍䅁䅁䅁䅯䅁䅁䅁䅕䅁䅁䅁䭁䕳䭁䉁䉑䅁䉁䅁䅁允䅁䅁䅯兆䅅䅁杷允䅁䅁䅑䅁䑁䅁䅁䅁䭁䅁䅁䅁䙁䅁䅁䅁䅁䡑䅎权畁䅁䅁允䅁䅁䅅䅁䭁䅁䅷䅁䵁䅉䅅䅁䕁䅁䅁睁䅁䅁䅁权䅁䅁䅁兂䅁䅁䅁䍁㉂䅑䅯䅆䅅䅁䅅䅁䉁䅁䅁权坁允䅁䍄䉁䅁䅁䅂䅁䅁䅍䅁䅁䅁䅯䅁䅁䅁䅕䅁䅁䅁噂䕶䭁䉁䉑䅁䉁䅁䅁允䅁䅁䅯杆䅅䅁杷允䅁䅁䅑䅁䑁䅁䅁䅁䭁䅁䅁䅁䙁䅁䅁䅁䅁䡉䅚权奁允䅁允䅁䅁䅅䅁䭁䍁䅣䅁䵁䅉䅅䅁䕁䅁䅁睁䅁䅁䅁权䅁䅁䅁兂䅁䅁䅁䥁祵䅑䅯䅆䅅䅁䅅䅁䉁䅁䅁权坁允䅁䍄䉁䅁䅁䅂䅁䅁䅍䅁䅁䅁䅯䅁䅁䅁䅕䅁䅁䅁䅁啣䭁䉁䉑䅁䉁䅁䅁允䅁䅁䅯兆䅅䅁杷允䅁䅁䅑䅁䑁䅁䅁䅁䭁䅁䅁䅁䙁䅁䅁䅁䅁䰫䄵权啁允䅁允䅁䅁䅅䅁䭁䉁䉙䅁䵁䅉䅅䅁䕁䅁䅁睁䅁䅁䅁权䅁䅁䅁兂䅁䅁䅁䩁批䅑䅯杊䅁䅁䅅䅁䉁䅁䅁权湁䅁䅁䍄䉁䅁䅁䅂䅁䅁䅍䅁䅁䅁䅯䅁䅁䅁䅕䅁䅁䅁啂歵䭁䍁䅉䅁䉁䅁䅁允䅁䅁䅯䅄䅁䅁杷允䅁䅁䅑䅁䑁䅁䅁䅁䭁䅁䅁䅁䙁䅁䅁䅁䅁䩥䅴权楁䅁䅁允䅁䅁䅅䅁䭁䅁䅷䅁䵁䅉䅅䅁䕁䅁䅁睁䅁䅁䅁权䅁䅁䅁兂䅁䅁䅁䑁污䅑䅯杉䅁䅁䅅䅁䉁䅁䅁权䵁䅁䅁䍄䉁䅁䅁䅂䅁䅁䅍䅁䅁䅁䅯䅁䅁䅁䅕䅁䅁䅁䝂䕲䭁䍁䅉䅁䉁䅁䅁允䅁䅁䅯睉䅁䅁杷允䅁䅁䅑䅁䑁䅁䅁䅁䭁䅁䅁䅁䙁䅁䅁䅁䅁䡧䅤权楁䅁䅁允䅁䅁䅅䅁䭁䍁䅍䅁䵁䅉䅅䅁䕁䅁䅁睁䅁䅁䅁权䅁䅁䅁兂䅁䅁䅁䙁㡗䅑䅯杉䅁䅁䅅䅁䉁䅁䅁权䵁䅁䅁䍄䉁䅁䅁䅂䅁䅁䅍䅁䅁䅁䅯䅁䅁䅁䅕䅁䅁䅁杁䕦䭁䍁䅉䅁䉁䅁䅁允䅁䅁䅯䅄䅁䅁杷允䅁䅁䅑䅁䑁䅁䅁䅁䭁䅁䅁䅁䙁䅁䅁䅁䅁䡁䅆权楁䅁䅁允䅁䅁䅅䅁䭁䅁䅷䅁䵁䅉䅅䅁䕁䅁䅁睁䅁䅁䅁权䅁䅁䅁兂䅁䅁䅁佁䝃䅑䅯杉䅁䅁䅅䅁䉁䅁䅁权橁䅁䅁䍄䉁䅁䅁兂䅁䅁䅍䅁䅁䅁䅯䅁䅁䅁䅕䅁䅁䅁硃び䭁䕁䄸䅁䭁䑁䅳䅁䉁䅁䅁允䅁䅁䅯兕䅁䅁杷允䅁䅁䅑䅁䑁䅁䅁䅁䭁䅁䅁䅁䙁䅁䅁䅁䅁牷䅬权楁䅁䅁允䅁䅁䅅䅁䭁䍁䅍䅁䵁䅉䅅䅁䕁䅁䅁睁䅁䅁䅁权䅁䅁䅁兂䅁䅁䅁䉁⽋䅑䅯杉䅁䅁䅅䅁䉁䅁䅁权䵁䅁䅁䍄䉁䅁䅁䅂䅁䅁䅍䅁䅁䅁䅯䅁䅁䅁䅕䅁䅁䅁䭁䕳䭁䍁䅉䅁䉁䅁䅁允䅁䅁䅯睉䅁䅁杷允䅁䅁䅕䅁䑁䅁䅁䅁䭁䅁䅁䅁䙁䅁䅁䅁䅁䭍䅤权㙁䅁䅁权㝁䅁䅁允䅁䅁䅅䅁䭁䍁䅣䅁䵁䅉䅅䅁䕁䅁䅁睁䅁䅁䅁权䅁䅁䅁兂䅁䅁䅁䩁穂䅑䅯杇䅅䅁䅅䅁䉁䅁䅁权扁允䅁䍄䉁䅁䅁兂䅁䅁䅍䅁䅁䅁䅯䅁䅁䅁䅕䅁䅁䅁㍃䕴䭁䕁䄰䅁䭁䑁䄰䅁䉁䅁䅁允䅁䅁䄴杆䅁䑁䅅䅎祁䍁䄴䅍ㅁ䑁䅅李㕁䑁䅫䅁䵁䅉䅅䅁䕁䅁䅁睁䅁䅁䅁权䅁䅁䅁兂䅁䅁䅁䕷呮䅑䅯杉䅁䅁䅅䅁䉁䅁䅁权䵁䅁䅁䍄䉁䅁䅁䅂䅁䅁䅍䅁䅁䅁䅯䅁䅁䅁䅕䅁䅁䅁䅁歗䭁䍁䅉䅁䉁䅁䅁允䅁䅁䅯睉䅁䅁杷允䅁䅁䅑䅁䑁䅁䅁䅁䭁䅁䅁䅁䙁䅁䅁䅁䅁䨸䅬权楁䅁䅁允䅁䅁䅅䅁䭁䅁䅷䅁䵁䅉䅅䅁䙁䅁䅁睁䅁䅁䅁权䅁䅁䅁兂䅁䅁䅁䍁稶䅑䅯兔䅁䅁䅯睐䅁䅁䅅䅁䉁䅁䅁杄坁䅁䅁兏祁䑁䅧杌祁䑁䅣睍㕁䑁䅁睎䅁䅁杷允䅁䅁䅑䅁䑁䅁䅁䅁䭁䅁䅁䅁䙁䅁䅁䅁䅁䩦䅴权楁䅁䅁允䅁䅁䅅䅁䭁䅁䅷䅁䵁䅉䅅䅁䙁䅁䅁睁䅁䅁䅁权䅁䅁䅁兂䅁䅁䅁䡁批䅑䅯睖䅁䅁䅯䅒䅁䅁䅅䅁䉁䅁䅁权湁䅁䅁䍄䉁䅁䅁䅂䅁䅁䅍䅁䅁䅁䅯䅁䅁䅁䅕䅁䅁䅁佂䕰䭁䍁䅉䅁䉁䅁䅁允䅁䅁䅯睉䅁䅁杷允䅁䅁䅑䅁䑁䅁䅁䅁䭁䅁䅁䅁䙁䅁䅁䅁䅁䨳䅒权奁允䅁允䅁䅁䅅䅁䭁䍁䅣䅁䵁䅉䅅䅁䕁䅁䅁睁䅁䅁䅁权䅁䅁䅁兂䅁䅁䅁䕁穂䅑䅯䅇䅅䅁䅅䅁䉁䅁䅁权湁䅁䅁䍄䉁䅁䅁䅂䅁䅁䅍䅁䅁䅁䅯䅁䅁䅁䅕䅁䅁䅁歃歫䭁䉁䉧䅁䉁䅁䅁允䅁䅁䅯睊䅁䅁杷允䅁䅁䅑䅁䑁䅁䅁䅁䭁䅁䅁䅁䙁䅁䅁䅁䅁扐䅂权奁允䅁允䅁䅁䅅䅁䭁䍁䅣䅁䵁䅉䅅䅁䕁䅁䅁睁䅁䅁䅁权䅁䅁䅁兂䅁䅁䅁佁畂䅑䅯䅇䅅䅁䅅䅁䉁䅁䅁权湁䅁䅁䍄䉁䅁䅁䅂䅁䅁䅍䅁䅁䅁䅯䅁䅁䅁䅕䅁䅁䅁䅁歓䭁䉁䉧䅁䉁䅁䅁允䅁䅁䅯睊䅁䅁杷允䅁䅁䅑䅁䑁䅁䅁䅁䭁䅁䅁䅁䙁䅁䅁䅁䅁䩮䅊权奁允䅁允䅁䅁䅅䅁䭁䍁䅣䅁䵁䅉䅅䅁䕁䅁䅁睁䅁䅁䅁权䅁䅁䅁兂䅁䅁䅁䅁扂䅑䅯䅇䅅䅁䅅䅁䉁䅁䅁权湁䅁䅁䍄䉁䅁䅁䅂䅁䅁䅍䅁䅁䅁䅯䅁䅁䅁䅕䅁䅁䅁兄と䭁䉁䉧䅁䉁䅁䅁允䅁䅁䅯睊䅁䅁杷允䅁䅁䅑䅁䑁䅁䅁䅁䭁䅁䅁䅁䙁䅁䅁䅁䅁䤲䅨权奁允䅁允䅁䅁䅅䅁䭁䍁䅣䅁䵁䅉䅅䅁䕁䅁䅁睁䅁䅁䅁权䅁䅁䅁兂䅁䅁䅁䝁权䅑䅯䅇䅅䅁䅅䅁䉁䅁䅁权湁䅁䅁䍄䉁䅁䅁䅂䅁䅁䅍䅁䅁䅁䅯䅁䅁䅁䅕䅁䅁䅁奃歫䭁䉁䉧䅁䉁䅁䅁允䅁䅁䅯睊䅁䅁杷允䅁䅁䅑䅁䑁䅁䅁䅁䭁䅁䅁䅁䙁䅁䅁䅁䅁䩬䅊权奁允䅁允䅁䅁䅅䅁䭁䍁䅣䅁䵁䅉䅅䅁䕁䅁䅁睁䅁䅁䅁权䅁䅁䅁兂䅁䅁䅁䱁づ䅑䅯杢䅁䅁䅅䅁䉁䅁䅁权塂允䅁䍄䉁䅁䅁䅂䅁䅁䅍䅁䅁䅁䅯䅁䅁䅁䅕䅁䅁䅁权歫䭁䉁䉧䅁䉁䅁䅁允䅁䅁䅯睊䅁䅁杷允䅁䅁䅑䅁䑁䅁䅁䅁䭁䅁䅁䅁䙁䅁䅁䅁䅁䥗䅸权慁允䅁允䅁䅁䅅䅁䭁䉁䈰䅁䵁䅉䅅䅁䕁䅁䅁睁䅁䅁䅁权䅁䅁䅁兂䅁䅁䅁䕁潱䅑䅯睚䅁䅁䅅䅁䉁䅁䅁权敂允䅁䍄䉁䅁䅁䅂䅁䅁䅍䅁䅁䅁䅯䅁䅁䅁䅕䅁䅁䅁潃歫䭁䉁䉧䅁䉁䅁䅁允䅁䅁䅯睊䅁䅁杷允䅁䅁䅑䅁䑁䅁䅁䅁䭁䅁䅁䅁䙁䅁䅁䅁䅁䠴䅊权奁允䅁允䅁䅁䅅䅁䭁䍁䅣䅁䵁䅉䅅䅁䕁䅁䅁睁䅁䅁䅁权䅁䅁䅁兂䅁䅁䅁䑁湃䅑䅯杁䅁䅁䅅䅁䉁䅁䅁权䩄允䅁䍄䉁䅁䅁䅂䅁䅁䅍䅁䅁䅁䅯䅁䅁䅁䅕䅁䅁䅁睂啹䭁䉁䉧䅁䉁䅁䅁允䅁䅁䅯睊䅁䅁杷允䅁䅁䅑䅁䑁䅁䅁䅁䭁䅁䅁䅁䙁䅁䅁䅁䅁䱖䅰权奁允䅁允䅁䅁䅅䅁䭁䍁䅣䅁䵁䅉䅅䅁䕁䅁䅁睁䅁䅁䅁权䅁䅁䅁兂䅁䅁䅁䍁楩䅑䅯䅇䅅䅁䅅䅁䉁䅁䅁权湁䅁䅁䍄䉁䅁䅁䅂䅁䅁䅍䅁䅁䅁䅯䅁䅁䅁䅕䅁䅁䅁䅁䕥䭁䉁䉧䅁䉁䅁䅁允䅁䅁䅯睊䅁䅁杷允䅁䅁䅕䅁䑁䅁䅁䅁䭁䅁䅁䅁䙁䅁䅁䅁䅁䬰䅂权䅂䅁䅁权䙂䅁䅁允䅁䅁䅅䅁䑁䉁愵䅁䵁䅉䅅䅁䕁䅁䅁睁䅁䅁䅁权䅁䅁䅁兂䅁䅁䅁䥁㑗䅑䅯䅇䅅䅁䅅䅁䉁䅁䅁权湁䅁䅁䍄䉁䅁䅁䅂䅁䅁䅍䅁䅁䅁䅯䅁䅁䅁䅕䅁䅁䅁兄䕯䭁䉁䉧䅁䉁䅁䅁允䅁䅁䅯睊䅁䅁杷允䅁䅁䅑䅁䑁䅁䅁䅁䭁䅁䅁䅁䙁䅁䅁䅁䅁䥷䅰权奁允䅁允䅁䅁䅅䅁䭁䍁䅣䅁䵁䅉䅅䅁䕁䅁䅁睁䅁䅁䅁权䅁䅁䅁兂䅁䅁䅁䕷呮䅑䅯䅇䅅䅁䅅䅁䉁䅁䅁杄䥁䅁䅁䅏㍁䑁䅑䅁䵁䅉䅅䅁䕁䅁䅁睁䅁䅁䅁权䅁䅁䅁兂䅁䅁䅁䉁歹䅑䅯䅇䅅䅁䅅䅁䉁䅁䅁权湁䅁䅁䍄䉁䅁䅁䅂䅁䅁䅍䅁䅁䅁䅯䅁䅁䅁䅕䅁䅁䅁䭁䕳䭁䉁䉧䅁䉁䅁䅁允䅁䅁䅯睊䅁䅁杷允䅁䅁䅑䅁䑁䅁䅁䅁䭁䅁䅁䅁䙁䅁䅁䅁䅁扖䅸权奁允䅁允䅁䅁䅅䅁䭁䍁䅣䅁䵁䅉䅅䅁䕁䅁䅁睁䅁䅁䅁权䅁䅁䅁兂䅁䅁䅁偁㑂䅑䅯䅇䅅䅁䅅䅁䉁䅁䅁权湁䅁䅁䍄䉁䅁䅁兂䅁䅁䅍䅁䅁䅁䅯䅁䅁䅁䅕䅁䅁䵁噁䔰䭁䕁䅙䅁䭁䕁䅍䅁䉁䅁䅁允䅁䅁䅯睊䅁䅁杷允䅁䅁䅑䅁䑁䅁䅁䅁䭁䅁䅁䅁䙁䅁䅁䅁䅁䨸䅬权奁允䅁允䅁䅁䅅䅁䭁䍁䅣䅁䵁䅉䅅䅁䕁䅁䅁睁䅁䅁䅁权䅁䅁䅁兂䅁䅁䅁䕁欶䅑䅯䅇䅅䅁䅅䅁䉁䅁䅁权湁䅁䅁䍄䉁䅁䅁䅂䅁䅁䅍䅁䅁䅁䅯䅁䅁䅁䅕䅁䅁䅁䱃歳䭁䉁䉧䅁䉁䅁䅁允䅁䅁䅯睊䅁䅁杷允䅁䅁䅕䅁䑁䅁䅁䅁䭁䅁䅁䅁䙁䅁䅁䅁䅁䱶䅒权乂䅁䅁权㥁䅁䅁允䅁䅁䅅䅁佁䉁䅙䅁ぁ䑁䅧䅍畁䑁䅍兎硁䑁䅍睎㑁䅁䅁䍄䉁䅁䅁䅂䅁䅁䅍䅁䅁䅁䅯䅁䅁䅁䅕䅁䅁䅁㉁啰䭁䉁䉧䅁䉁䅁䅁允䅁䅁䅯睊䅁䅁杷允䅁䅁䅕䅁䑁䅁䅁䅁䭁䅁䅁䅁䙁䅁䅁䅁䅁䩑䅎权㙁䅁䅁权⽁䅁䅁允䅁䅁䅅䅁佁䉁䅁䅁硁䑁䅍䅎㕁䑁䅙䅎硁䅁䅁䍄䉁䅁䅁䅂䅁䅁䅍䅁䅁䅁䅯䅁䅁䅁䅕䅁䅁䅁潁䕧䭁䉁䉧䅁䉁䅁䅁允䅁䅁䅯睊䅁䅁杷允䅁䅁䅑䅁䑁䅁䅁䅁䭁䅁䅁䅁䙁䅁䅁䅁䅁䰫䄵权奁允䅁允䅁䅁䅅䅁䭁䍁䅣䅁䵁䅉䅅䅁䕁䅁䅁睁䅁䅁䅁权䅁䅁䅁兂䅁䅁䅁䱁啹䅑䅯兇䅅䅁䅅䅁䉁䅁䅁杁䝄睂杷允䅁䅁䅑䅁䑁䅁䅁䅁䭁䅁䅁䅁䙁䅁䅁䅁䅁䱇䅰权灁䅁䅁允䅁䅁䅅䅁䭁䍁䅣䅁䵁䅉䅅䅁䙁䅁䅁睁䅁䅁䅁权䅁䅁䅁兂䅁䅁䅁䥁㍂䅑䅯䅑䅁䅁䅯䅒䅁䅁䅅䅁䉁䅁䅁睁元橑䅯䍄䉁䅁䅁䅂䅁䅁䅍䅁䅁䅁䅯䅁䅁䅁䅯䅄䅁䅁䅯兇䅅䅁䅅䅁䉁䅁䅁权湁䅁䅁䍄䉁䅁䅁䅂䅁䅁䅍䅁䅁䅁䅯䅁䅁䅁䅕䅁䅁䅁䅁歓䭁䉁䉫䅁䉁䅁䅁允䅁䅁䅉朰䵣䅉䅅䅁䙁䅁䅁睁䅁䅁䅁权䅁䅁䅁兂䅁䅁䅁䍁稲䅑䅯睖䅁䅁䅯兑䅁䅁䅅䅁䉁䅁䅁睁十䅋䅁䍄䉁䅁䅁䅂䅁䅁䅍䅁䅁䅁䅯䅁䅁䅁䅕䅁䅁䅁杂䕯䭁䉁䉫䅁䉁䅁䅁允䅁䅁䅉䅷䵣䅉䅅䅁䕁䅁䅁睁䅁䅁䅁权䅁䅁䅁兂䅁䅁䅁䕁穂䅑䅯兇䅅䅁䅅䅁䉁䅁䅁杁兄睂杷允䅁䅁䅑䅁䑁䅁䅁䅁䭁䅁䅁䅁䙁䅁䅁䅁䅁䙧䅂权婁允䅁允䅁䅁䅅䅁䍁乁䡍䍄䉁䅁䅁䅂䅁䅁䅍䅁䅁䅁䅯䅁䅁䅁䅕䅁䅁䅁䅂ぢ䭁䉁䉫䅁䉁䅁䅁允䅁䅁䅉朰䵣䅉䅅䅁䕁䅁䅁睁䅁䅁䅁权䅁䅁䅁兂䅁䅁䅁䭁潂䅑䅯兇䅅䅁䅅䅁䉁䅁䅁杁卄睂杷允䅁䅁䅑䅁䑁䅁䅁䅁䭁䅁䅁䅁䙁䅁䅁䅁䅁䩭䅊权婁允䅁允䅁䅁䅅䅁䍁乁䡍䍄䉁䅁䅁䅂䅁䅁䅍䅁䅁䅁䅯䅁䅁䅁䅕䅁䅁䅁奄䕩䭁䉁䉫䅁䉁䅁䅁允䅁䅁䅉朰䵣䅉䅅䅁䕁䅁䅁睁䅁䅁䅁权䅁䅁䅁兂䅁䅁䅁䝁䉃䅑䅯兇䅅䅁䅅䅁䉁䅁䅁杁摄睂杷允䅁䅁䅑䅁䑁䅁䅁䅁䭁䅁䅁䅁䙁䅁䅁䅁䅁户䅨权婁允䅁允䅁䅁䅅䅁䍁䱁䠸䍄䉁䅁䅁䅂䅁䅁䅍䅁䅁䅁䅯䅁䅁䅁䅕䅁䅁䅁杄正䭁䉁䉫䅁䉁䅁䅁允䅁䅁䅉儲䵣䅉䅅䅁䕁䅁䅁睁䅁䅁䅁权䅁䅁䅁兂䅁䅁䅁䡁㥹䅑䅯兇䅅䅁䅅䅁䉁䅁䅁杁塄睂杷允䅁䅁䅑䅁䑁䅁䅁䅁䭁䅁䅁䅁䙁䅁䅁䅁䅁䙁䅴权慁允䅁允䅁䅁䅅䅁䭁䝁䅁䅁䵁䅉䅅䅁䙁䅁䅁睁䅁䅁䅁权䅁䅁䅁兂䅁䅁䅁䙁湃䅑䅯杒䅁䅁䅯睑䅁䅁䅅䅁䉁䅁䅁兂畄䰳穬㠵砷睐杷允䅁䅁䅑䅁䑁䅁䅁䅁䭁䅁䅁䅁䙁䅁䅁䅁䅁䩮䅴权䥃䅁䅁允䅁䅁䅅䅁佁䅁䅧䅁硁䑁䅁䅍䅁䅁杷允䅁䅁䅑䅁䑁䅁䅁䅁䭁䅁䅁䅁䙁䅁䅁䅁䅁䭙䅂权慁允䅁允䅁䅁䅅䅁䭁䉁䉳䅁䵁䅉䅅䅁䕁䅁䅁睁䅁䅁䅁权䅁䅁䅁兂䅁䅁䅁䱁啹䅑䅯杇䅅䅁䅅䅁䉁䅁䅁权扁允䅁䍄䉁䅁䅁兂䅁䅁䅍䅁䅁䅁䅯䅁䅁䅁䅕䅁䅁䅁睁ば䭁䕁䄰䅁䭁䑁䄰䅁䉁䅁䅁允䅁䅁䄴䅆䅁䑁䅑免㑁䍁䄴睎㉁䑁䅧睍㑁䅁䅁䍄䉁䅁䅁䅂䅁䅁䅍䅁䅁䅁䅯䅁䅁䅁䅕䅁䅁䅁歁啴䭁䉁䉯䅁䉁䅁䅁允䅁䅁䅯䅙䅁䅁杷允䅁䅁䅑䅁䑁䅁䅁䅁䭁䅁䅁䅁䙁䅁䅁䅁䅁煋䅰权慁允䅁允䅁䅁䅅䅁䭁䉁䉳䅁䵁䅉䅅䅁䕁䅁䅁睁䅁䅁䅁权䅁䅁䅁兂䅁䅁䅁䕷呮䅑䅯䅉䅅䅁䅅䅁䉁䅁䅁权䵁䅁䅁䍄䉁䅁䅁䅂䅁䅁䅍䅁䅁䅁䅯䅁䅁䅁䅕䅁䅁䅁㥁䕳䭁䉁䉯䅁䉁䅁䅁允䅁䅁䅯睇䅅䅁杷允䅁䅁䅑䅁䑁䅁䅁䅁䭁䅁䅁䅁䙁䅁䅁䅁䅁䡑䅎权慁允䅁允䅁䅁䅅䅁䭁䝁䅁䅁䵁䅉䅅䅁䕁䅁䅁睁䅁䅁䅁权䅁䅁䅁兂䅁䅁䅁乁䥩䅑䅯杇䅅䅁䅅䅁䉁䅁䅁权扁允䅁䍄䉁䅁䅁䅂䅁䅁䅍䅁䅁䅁䅯䅁䅁䅁䅕䅁䅁䅁兂で䭁䉁䉯䅁䉁䅁䅁允䅁䅁䅯䅙䅁䅁杷允䅁䅁䅑䅁䑁䅁䅁䅁䭁䅁䅁䅁䙁䅁䅁䅁䅁户䅨权慁允䅁允䅁䅁䅅䅁䭁䉁䉳䅁䵁䅉䅅䅁䙁䅁䅁睁䅁䅁䅁权䅁䅁䅁兂䅁䅁䅁乁㍩䅑䅯䅑䅁䅁䅯村䅁䅁䅅䅁䉁䅁䅁睁汃䅶䄰䍄䉁䅁䅁䅂䅁䅁䅍䅁䅁䅁䅯䅁䅁䅁䅕䅁䅁䅁潃歫䭁䉁䉯䅁䉁䅁䅁允䅁䅁䅯睇䅅䅁杷允䅁䅁䅕䅁䑁䅁䅁䅁䭁䅁䅁䅁䙁䅁䅁䅁䅁牊䅚权塂䅁䅁权䉂䅁䅁允䅁䅁䅅䅁䑁乁琴䅁䵁䅉䅅䅁䕁䅁䅁睁䅁䅁䅁权䅁䅁䅁兂䅁䅁䅁佁祂䅑䅯杇䅅䅁䅅䅁䉁䅁䅁权扁允䅁䍄䉁䅁䅁兂䅁䅁䅍䅁䅁䅁䅯䅁䅁䅁䅕䅁䅁䅁十ぶ䭁䕁䅁䅁䭁䕁䅅䅁䉁䅁䅁允䅁䅁䅯睊䅁䅁杷允䅁䅁䅑䅁䑁䅁䅁䅁䭁䅁䅁䅁䙁䅁䅁䅁䅁䩭䅊权煁䅁䅁允䅁䅁䅅䅁䭁䍁䅳䅁䵁䅉䅅䅁䕁䅁䅁睁䅁䅁䅁权䅁䅁䅁兂䅁䅁䅁䭁卓䅑䅯杇䅅䅁䅅䅁䉁䅁䅁权扁允䅁䍄䉁䅁䅁䅂䅁䅁䅍䅁䅁䅁䅯䅁䅁䅁䅕䅁䅁䅁䅂ぢ䭁䉁䉯䅁䉁䅁䅁允䅁䅁䅯䅙䅁䅁杷允䅁䅁䅑䅁䑁䅁䅁䅁䭁䅁䅁䅁䙁䅁䅁䅁䅁䱦䄱权慁允䅁允䅁䅁䅅䅁䭁䝁䅁䅁䵁䅉䅅䅁䙁䅁䅁睁䅁䅁䅁权䅁䅁䅁兂䅁䅁䅁䍁楩䅑䅯杏䅁䅁䅯睏䅁䅁䅅䅁䉁䅁䅁权湁䅁䅁䍄䉁䅁䅁䅂䅁䅁䅍䅁䅁䅁䅯䅁䅁䅁䅕䅁䅁䅁啃歫䭁䉁䉯䅁䉁䅁䅁允䅁䅁䅯睇䅅䅁杷允䅁䅁䅑䅁䑁䅁䅁䅁䭁䅁䅁䅁䙁䅁䅁䅁䅁䝯䅨权慁允䅁允䅁䅁䅅䅁䭁䉁䉳䅁䵁䅉䅅䅁䙁䅁䅁睁䅁䅁䅁权䅁䅁䅁兂䅁䅁䅁䅁歁䅑䅯睖䅁䅁䅯村䅁䅁䅅䅁䉁䅁䅁睁呂䅈䅁䍄䉁䅁䅁䅂䅁䅁䅍䅁䅁䅁䅯䅁䅁䅁䅕䅁䅁䅁睂啹䭁䉁䉯䅁䉁䅁䅁允䅁䅁䅯睇䅅䅁杷允䅁䅁䅑䅁䑁䅁䅁䅁䭁䅁䅁䅁䙁䅁䅁䅁䅁䤴䅚权慁允䅁允䅁䅁䅅䅁䭁䝁䅍䅁䵁䅉䅅䅁䕁䅁䅁睁䅁䅁䅁权䅁䅁䅁兂䅁䅁䅁䙁㙓䅑䅯杇䅅䅁䅅䅁䉁䅁䅁权杂䅁䅁䍄䉁䅁䅁䅂䅁䅁䅍䅁䅁䅁䅯䅁䅁䅁䅕䅁䅁䅁䅁啣䭁䍁䅯䅁䉁䅁䅁允䅁䅁䅯睋䅁䅁杷允䅁䅁䅑䅁䑁䅁䅁䅁䭁䅁䅁䅁䙁䅁䅁䅁䅁䭋䅊权慁允䅁允䅁䅁䅅䅁䭁䉁䈰䅁䵁䅉䅅䅁䕁䅁䅁睁䅁䅁䅁权䅁䅁䅁兂䅁䅁䅁乁㍩䅑䅯杌䅁䅁䅅䅁䉁䅁䅁权䵁䅁䅁䍄䉁䅁䅁兂䅁䅁䅍䅁䅁䅁䅯䅁䅁䅁䅕䅁䅁䅁䍃ふ䭁䕁䅙䅁䭁䕁䅉䅁䉁䅁䅁允䅁䅁䅕䕣慁䵘䭐稵䴸䅉䅅䅁䙁䅁䅁睁䅁䅁䅁权䅁䅁䅁兂䅁䅁䅁䭁䉈䅑䅯杒䅁䅁䅯睑䅁䅁䅅䅁䉁䅁䅁兂䝄⽡潴䡖䕬䅑杷允䅁䅁䅑䅁䑁䅁䅁䅁䭁䅁䅁䅁䙁䅁䅁䅁䅁䬰䅂权慁允䅁允䅁䅁䅅䅁䭁䉁䈰䅁䵁䅉䅅䅁䕁䅁䅁睁䅁䅁䅁权䅁䅁䅁兂䅁䅁䅁䵁䭃䅑䅯杇䅅䅁䅅䅁䉁䅁䅁权捁允䅁䍄䉁䅁䅁兂䅁䅁䅍䅁䅁䅁䅯䅁䅁䅁䅕䅁䅁䅁䍄啵䭁䕁䅁䅁䭁䕁䅉䅁䉁䅁䅁允䅁䅁䅍䑦䔰䅁杷允䅁䅁䅕䅁䑁䅁䅁䅁䭁䅁䅁䅁䙁䅁䅁䅁䅁㝱䄱权䅂䅁䅁权䙂䅁䅁允䅁䅁䅅䅁䑁䙁ぇ睇䵁䅉䅅䅁䕁䅁䅁睁䅁䅁䅁权䅁䅁䅁兂䅁䅁䅁䑁污䅑䅯杇䅅䅁䅅䅁䉁䅁䅁权摁允䅁䍄䉁䅁䅁䅂䅁䅁䅍䅁䅁䅁䅯䅁䅁䅁䅕䅁䅁䅁睄啭䭁䉁䉯䅁䉁䅁䅁允䅁䅁䅯先䅅䅁杷允䅁䅁䅑䅁䑁䅁䅁䅁䭁䅁䅁䅁䙁䅁䅁䅁䅁䩦䅴权慁允䅁允䅁䅁䅅䅁䭁䉁䉷䅁䵁䅉䅅䅁䕁䅁䅁睁䅁䅁䅁权䅁䅁䅁兂䅁䅁䅁䕁欶䅑䅯杇䅅䅁䅅䅁䉁䅁䅁权摁允䅁䍄䉁䅁䅁䅂䅁䅁䅍䅁䅁䅁䅯䅁䅁䅁䅕䅁䅁䅁䅁歗䭁䉁䉯䅁䉁䅁䅁允䅁䅁䅯先䅅䅁杷允䅁䅁䅑䅁䑁䅁䅁䅁䭁䅁䅁䅁䙁䅁䅁䅁䅁䡁䅒权慁允䅁允䅁䅁䅅䅁䭁䉁䈴䅁䵁䅉䅅䅁䕁䅁䅁睁䅁䅁䅁权䅁䅁䅁兂䅁䅁䅁䙁㡗䅑䅯杇䅅䅁䅅䅁䉁䅁䅁权摁允䅁䍄䉁䅁䅁兂䅁䅁䅍䅁䅁䅁䅯䅁䅁䅁䅕䅁䅁䅁婁び䭁䑁䅯䅁䭁䑁䄴䅁䉁䅁䅁允䅁䅁䄴杄䅁䑁䅍兎祁䑁䅁睍ㅁ䅁䅁䍄䉁䅁䅁䅂䅁䅁䅍䅁䅁䅁䅯䅁䅁䅁䅕䅁䅁䅁潁䕧䭁䉁䉯䅁䉁䅁䅁允䅁䅁䅯先䅅䅁杷允䅁䅁䅑䅁䑁䅁䅁䅁䭁䅁䅁䅁䙁䅁䅁䅁䅁䡁䅆权慁允䅁允䅁䅁䅅䅁䭁䉁䈴䅁䵁䅉䅅䅁䙁䅁䅁睁䅁䅁䅁权䅁䅁䅁兂䅁䅁䅁䙁㡗䅑䅯睖䅁䅁䅯兑䅁䅁䅅䅁䉁䅁䅁权湁䅁䅁䍄䉁䅁䅁䅂䅁䅁䅍䅁䅁䅁䅯䅁䅁䅁䅕䅁䅁䅁㑂ね䭁䉁䉫䅁䉁䅁䅁允䅁䅁䅉典䵣䅉䅅䅁䕁䅁䅁睁䅁䅁䅁权䅁䅁䅁兂䅁䅁䅁䑁污䅑䅯兇䅅䅁䅅䅁䉁䅁䅁杁睃睂杷允䅁䅁䅑䅁䑁䅁䅁䅁䭁䅁䅁䅁䙁䅁䅁䅁䅁䩦䅴权婁允䅁允䅁䅁䅅䅁䍁䵁䡕䍄䉁䅁䅁䅂䅁䅁䅍䅁䅁䅁䅯䅁䅁䅁䅕䅁䅁䅁佂䕰䭁䉁䉫䅁䉁䅁䅁允䅁䅁䅉杸䵣䅉䅅䅁䕁䅁䅁睁䅁䅁䅁权䅁䅁䅁兂䅁䅁䅁䉁歹䅑䅯兇䅅䅁䅅䅁䉁䅁䅁杁睃睂杷允䅁䅁䅑䅁䑁䅁䅁䅁䭁䅁䅁䅁䙁䅁䅁䅁䅁䙁䅰权畁䅁䅁允䅁䅁䅅䅁䭁䅁䅷䅁䵁䅉䅅䅁䙁䅁䅁睁䅁䅁䅁权䅁䅁䅁兂䅁䅁䅁䭁湱䅑䅯睖䅁䅁䅯睑䅁䅁䅅䅁䉁䅁䅁睁ㅂ杍䅁䍄䉁䅁䅁䅂䅁䅁䅍䅁䅁䅁䅯䅁䅁䅁䅕䅁䅁䅁䅁歗䭁䉁䉫䅁䉁䅁䅁允䅁䅁䅉眰䵣䅉䅅䅁䕁䅁䅁睁䅁䅁䅁权䅁䅁䅁兂䅁䅁䅁䍁㡂䅑䅯兇䅅䅁䅅䅁䉁䅁䅁杁剄睂杷允䅁䅁䅑䅁䑁䅁䅁䅁䭁䅁䅁䅁䙁䅁䅁䅁䅁牓䅒权䭃䅁䅁允䅁䅁䅅䅁䭁䍁䅣䅁䵁䅉䅅䅁䕁䅁䅁睁䅁䅁䅁权䅁䅁䅁兂䅁䅁䅁䥁㑗䅑䅯兇䅅䅁䅅䅁䉁䅁䅁杁䡄睂杷允䅁䅁䅑䅁䑁䅁䅁䅁䭁䅁䅁䅁䙁䅁䅁䅁䅁牷䅬权婁允䅁允䅁䅁䅅䅁䍁䵁䡳䍄䉁䅁䅁䅂䅁䅁䅍䅁䅁䅁䅯䅁䅁䅁䅕䅁䅁䅁浃䕶䭁䥁䅯䅁䉁䅁䅁允䅁䅁䅯睊䅁䅁杷允䅁䅁䅕䅁䑁䅁䅁䅁䭁䅁䅁䅁䙁䅁䅁䅁䅁䠰䄱权䝂䅁䅁权䉂䅁䅁允䅁䅁䅅䅁䙁䅁䝯潹噑啉䅚䍄䉁䅁䅁兂䅁䅁䅍䅁䅁䅁䅯䅁䅁䅁䅕䅁䅁䅁㉁啰䭁䕁䅁䅁䭁䕁䅅䅁䉁䅁䅁允䅁䅁䅯睊䅁䅁杷允䅁䅁䅑䅁䑁䅁䅁䅁䭁䅁䅁䅁䙁䅁䅁䅁䅁䙁䅰权煁䅁䅁允䅁䅁䅅䅁䭁䍁䅳䅁䵁䅉䅅䅁䕁䅁䅁睁䅁䅁䅁权䅁䅁䅁兂䅁䅁䅁䍁㉂䅑䅯兇䅅䅁䅅䅁䉁䅁䅁杁剄睂杷允䅁䅁䅑䅁䑁䅁䅁䅁䭁䅁䅁䅁䙁䅁䅁䅁䅁䱌䅰权婁允䅁允䅁䅁䅅䅁䍁䱁䡑䍄䉁䅁䅁䅂䅁䅁䅍䅁䅁䅁䅯䅁䅁䅁䅕䅁䅁䅁奂䕪䭁䉁䉫䅁䉁䅁䅁允䅁䅁䅉眲䵣䅉䅅䅁䙁䅁䅁睁䅁䅁䅁权䅁䅁䅁兂䅁䅁䅁䥁㍂䅑䅯䅑䅁䅁䅯兑䅁䅁䅅䅁䉁䅁䅁睁偄橭䅯䍄䉁䅁䅁䅂䅁䅁䅍䅁䅁䅁䅯䅁䅁䅁䅕䅁䅁䅁噂䕶䭁䉁䉫䅁䉁䅁䅁允䅁䅁䅉䅲䵣䅉䅅䅁䕁䅁䅁睁䅁䅁䅁权䅁䅁䅁兂䅁䅁䅁䅁㑂䅑䅯杇䅅䅁䅅䅁䉁䅁䅁权扁允䅁䍄䉁䅁䅁䅂䅁䅁䅍䅁䅁䅁䅯䅁䅁䅁䅕䅁䅁䅁杄止䭁䍁䉁䅁䉁䅁䅁允䅁䅁䅯䅄䅁䅁杷允䅁䅁䅑䅁䑁䅁䅁䅁䭁䅁䅁䅁䙁䅁䅁䅁䅁䩶䅒权杁允䅁允䅁䅁䅅䅁䭁䅁䅷䅁䵁䅉䅅䅁䕁䅁䅁睁䅁䅁䅁权䅁䅁䅁兂䅁䅁䅁䅁敂䅑䅯䅉䅅䅁䅅䅁䉁䅁䅁权䵁䅁䅁䍄䉁䅁䅁䅂䅁䅁䅍䅁䅁䅁䅯䅁䅁䅁䅕䅁䅁䅁䅃䕕䭁䍁䉁䅁䉁䅁䅁允䅁䅁䅯䅄䅁䅁杷允䅁䅁䅑䅁䑁䅁䅁䅁䭁䅁䅁䅁䙁䅁䅁䅁䅁䙁䅴权杁允䅁允䅁䅁䅅䅁䭁䅁䅷䅁䵁䅉䅅䅁䕁䅁䅁睁䅁䅁䅁权䅁䅁䅁兂䅁䅁䅁䑁眲䅑䅯䅉䅅䅁䅅䅁䉁䅁䅁权䵁䅁䅁䍄䉁䅁䅁䅂䅁䅁䅍䅁䅁䅁䅯䅁䅁䅁䅕䅁䅁䅁奃歫䭁䍁䉁䅁䉁䅁䅁允䅁䅁䅯䅄䅁䅁杷允䅁䅁䅕䅁䑁䅁䅁䅁䭁䅁䅁䅁䙁䅁䅁䅁䅁䤫䅖权㙁䅁䅁权㡁䅁䅁允䅁䅁䅅䅁佁䉁䅉䅁穁䑁䅕睎㕁䑁䅅䅎㑁䑁䅧䅁䵁䅉䅅䅁䕁䅁䅁睁䅁䅁䅁权䅁䅁䅁兂䅁䅁䅁䙁䑃䅑䅯䅉䅅䅁䅅䅁䉁䅁䅁权䵁䅁䅁䍄䉁䅁䅁䅂䅁䅁䅍䅁䅁䅁䅯䅁䅁䅁䅕䅁䅁䅁杂䕯䭁䍁䉁䅁䉁䅁䅁允䅁䅁䅯䅄䅁䅁杷允䅁䅁䅕䅁䑁䅁䅁䅁䭁䅁䅁䅁䙁䅁䅁䅁䅁䡧䅤权塂䅁䅁权䕂䅁䅁允䅁䅁䅅䅁䑁乁挴䅁䵁䅉䅅䅁䙁䅁䅁睁䅁䅁䅁权䅁䅁䅁兂䅁䅁䅁䡁扩䅑䅯睒䅁䅁䅯睐䅁䅁䅅䅁䉁䅁䅁杄十䅁䅁睍畁䑁䅉免㍁䑁䅧杍ぁ䅁䅁䍄䉁䅁䅁䅂䅁䅁䅍䅁䅁䅁䅯䅁䅁䅁䅕䅁䅁䅁歁啴䭁䍁䉁䅁䉁䅁䅁允䅁䅁䅯䅄䅁䅁杷允䅁䅁䅑䅁䑁䅁䅁䅁䭁䅁䅁䅁䙁䅁䅁䅁䅁䤰䅤权杁允䅁允䅁䅁䅅䅁䭁䅁䅷䅁䵁䅉䅅䅁䕁䅁䅁睁䅁䅁䅁权䅁䅁䅁兂䅁䅁䅁乁䥩䅑䅯䅉䅅䅁䅅䅁䉁䅁䅁权䵁䅁䅁䍄䉁䅁䅁䅂䅁䅁䅍䅁䅁䅁䅯䅁䅁䅁䅕䅁䅁䅁杂啧䭁䍁䉁䅁䉁䅁䅁允䅁䅁䅯䅄䅁䅁杷允䅁䅁䅕䅁䑁䅁䅁䅁䭁䅁䅁䅁䙁䅁䅁䅁䅁䭋䅊权䩂䅁䅁权㡁䅁䅁允䅁䅁䅅䅁佁䉁䅉䅁ㅁ䍁䄴李睁䑁䅧睍㑁䑁䅅䅁䵁䅉䅅䅁䕁䅁䅁睁䅁䅁䅁权䅁䅁䅁兂䅁䅁䅁䭁摃䅑䅯䅉䅅䅁䅅䅁䉁䅁䅁权䵁䅁䅁䍄䉁䅁䅁䅂䅁䅁䅍䅁䅁䅁䅯䅁䅁䅁䅕䅁䅁䅁兄啮䭁䑁䅁䅁䉁䅁䅁允䅁䅁䅯䅋䅁䅁杷允䅁䅁䅑䅁䑁䅁䅁䅁䭁䅁䅁䅁䙁䅁䅁䅁䅁户䅨权杁允䅁允䅁䅁䅅䅁䭁䅁䅷䅁䵁䅉䅅䅁䕁䅁䅁睁䅁䅁䅁权䅁䅁䅁兂䅁䅁䅁䭁千䅑䅯䅉䅅䅁䅅䅁䉁䅁䅁权䵁䅁䅁䍄䉁䅁䅁䅂䅁䅁䅍䅁䅁䅁䅯䅁䅁䅁䅕䅁䅁䅁潃歫䭁䍁䉁䅁䉁䅁䅁允䅁䅁䅯䅄䅁䅁杷允䅁䅁䅕䅁䑁䅁䅁䅁䭁䅁䅁䅁䙁䅁䅁䅁䅁䤴䅚权䅂䅁䅁权䙂䅁䅁允䅁䅁䅅䅁䑁䵁灖䅁䵁䅉䅅䅁䕁䅁䅁睁䅁䅁䅁权䅁䅁䅁兂䅁䅁䅁佁祂䅑䅯䅉䅅䅁䅅䅁䉁䅁䅁权䵁䅁䅁䍄䉁䅁䅁兂䅁䅁䅍䅁䅁䅁䅯䅁䅁䅁䅕䅁䅁䅁䵁䕭䭁䕁䅁䅁䭁䕁䅑䅁䉁䅁䅁允䅁䅁䅍畳䅉䅁杷允䅁䅁䅑䅁䑁䅁䅁䅁䭁䅁䅁䅁䙁䅁䅁䅁䅁䭈䅒权畁䅁䅁允䅁䅁䅅䅁䭁䅁䅷䅁䵁䅉䅅䅁䙁䅁䅁睁䅁䅁䅁权䅁䅁䅁兂䅁䅁䅁䭁㍡䅑䅯䅑䅁䅁䅯睑䅁䅁䅅䅁䉁䅁䅁睁穃睫䅳䍄䉁䅁䅁䅂䅁䅁䅍䅁䅁䅁䅯䅁䅁䅁䅕䅁䅁䅁权䕡䭁䍁䉁䅁䉁䅁䅁允䅁䅁䅯睉䅅䅁杷允䅁䅁䅑䅁䑁䅁䅁䅁䭁䅁䅁䅁䙁䅁䅁䅁䅁䙑䅚权杁允䅁允䅁䅁䅅䅁䭁䅁䅷䅁䵁䅉䅅䅁䕁䅁䅁睁䅁䅁䅁权䅁䅁䅁兂䅁䅁䅁䡁批䅑䅯杌䅁䅁䅅䅁䉁䅁䅁权䵁䅁䅁䍄䉁䅁䅁䅂䅁䅁䅍䅁䅁䅁䅯䅁䅁䅁䅕䅁䅁䅁䅁䕤䭁䍁䉁䅁䉁䅁䅁允䅁䅁䅯䅄䅁䅁杷允䅁䅁䅕䅁䑁䅁䅁䅁䭁䅁䅁䅁䙁䅁䅁䅁䅁㝑䅎权㙁䅁䅁权㥁䅁䅁允䅁䅁䅅䅁佁䅁䅷䅁ㅁ䑁䅁睍ㅁ䑁䅁䅁䵁䅉䅅䅁䙁䅁䅁睁䅁䅁䅁权䅁䅁䅁兂䅁䅁䅁䵁㕋䅑䅯睔䅁䅁䅯睏䅁䅁䅅䅁䉁䅁䅁权䵁䅁䅁䍄䉁䅁䅁䅂䅁䅁䅍䅁䅁䅁䅯䅁䅁䅁䅕䅁䅁䅁䅁歗䭁䍁䉁䅁䉁䅁䅁允䅁䅁䅯䅄䅁䅁杷允䅁䅁䅑䅁䑁䅁䅁䅁䭁䅁䅁䅁䙁䅁䅁䅁䅁䭋䅊权杁允䅁允䅁䅁䅅䅁䭁䅁䅷䅁䵁䅉䅅䅁䕁䅁䅁睁䅁䅁䅁权䅁䅁䅁兂䅁䅁䅁䕁獡䅑䅯䅉䅅䅁䅅䅁䉁䅁䅁权䵁䅁䅁䍄䉁䅁䅁䅂䅁䅁䅍䅁䅁䅁䅯䅁䅁䅁䅕䅁䅁䅁奂䕪䭁䍁䉁䅁䉁䅁䅁允䅁䅁䅯兊䅅䅁杷允䅁䅁䅑䅁䑁䅁䅁䅁䭁䅁䅁䅁䙁䅁䅁䅁䅁䱌䅰权杁允䅁允䅁䅁䅅䅁䭁䅁䅷䅁䵁䅉䅅䅁䕁䅁䅁睁䅁䅁䅁权䅁䅁䅁兂䅁䅁䅁佁䝃䅑䅯䅉䅅䅁䅅䅁䉁䅁䅁权䵁䅁䅁䍄䉁䅁䅁䅂䅁䅁䅍䅁䅁䅁䅯䅁䅁䅁䅕䅁䅁䅁䅁啣䭁䍁䉁䅁䉁䅁䅁允䅁䅁䅯䅄䅁䅁杷允䅁䅁䅑䅁䑁䅁䅁䅁䭁䅁䅁䅁䙁䅁䅁䅁䅁䭩䅆权畁䅁䅁允䅁䅁䅅䅁䭁䍁䄸䅁䵁䅉䅅䅁䕁䅁䅁睁䅁䅁䅁权䅁䅁䅁兂䅁䅁䅁䅁㔲䅑䅯杉䅁䅁䅅䅁䉁䅁䅁权䵁䅁䅁䍄䉁䅁䅁䅂䅁䅁䅍䅁䅁䅁䅯䅁䅁䅁䅕䅁䅁䅁䅄歩䭁䍁䉁䅁䉁䅁䅁允䅁䅁䅯䅄䅁䅁杷允䅁䅁䅑䅁䑁䅁䅁䅁䭁䅁䅁䅁䙁䅁䅁䅁䅁䩱䅆权灁䅁䅁允䅁䅁䅅䅁䭁䍁䅣䅁䵁䅉䅅䅁䕁䅁䅁睁䅁䅁䅁权䅁䅁䅁兂䅁䅁䅁䉁歹䅑䅯䅉䅅䅁䅅䅁䉁䅁䅁权䵁䅁䅁䍄䉁䅁䅁䅂䅁䅁䅍䅁䅁䅁䅯䅁䅁䅁䅕䅁䅁䅁䭁䕳䭁䍁䉁䅁䉁䅁䅁允䅁䅁䅯䅄䅁䅁杷允䅁䅁䅑䅁䑁䅁䅁䅁䭁䅁䅁䅁䙁䅁䅁䅁䅁䡉䅚权杁允䅁允䅁䅁䅅䅁䭁䅁䅷䅁䵁䅉䅅䅁䕁䅁䅁睁䅁䅁䅁权䅁䅁䅁兂䅁䅁䅁䡁批䅑䅯䅉䅅䅁䅅䅁䉁䅁䅁权䵁䅁䅁䍄䉁䅁䅁䅂䅁䅁䅍䅁䅁䅁䅯䅁䅁䅁䅕䅁䅁䅁䅁䕊䭁䍁䉁䅁䉁䅁䅁允䅁䅁䅯杊䅅䅁杷允䅁䅁䅑䅁䑁䅁䅁䅁䭁䅁䅁䅁䙁䅁䅁䅁䅁扨䅨权杁允䅁允䅁䅁䅅䅁䭁䅁䅷䅁䵁䅉䅅䅁䕁䅁䅁睁䅁䅁䅁权䅁䅁䅁兂䅁䅁䅁䍁㡂䅑䅯䅉䅅䅁䅅䅁䉁䅁䅁权䵁䅁䅁䍄䉁䅁䅁䅂䅁䅁䅍䅁䅁䅁䅯䅁䅁䅁䅕䅁䅁䅁潁䕧䭁䍁䉁䅁䉁䅁䅁允䅁䅁䅯睊䅅䅁杷允䅁䅁䅕䅁䑁䅁䅁䅁䭁䅁䅁䅁䙁䅁䅁䅁䅁䰫䄵权煁允䅁权䉂䅁䅁允䅁䅁䅅䅁䭁䍁䅣䅁䵁䅉䅅䅁䕁䅁䅁睁䅁䅁䅁权䅁䅁䅁兂䅁䅁䅁䅁㑂䅑䅯䅉䅅䅁䅅䅁䉁䅁䅁权潁允䅁䍄䉁䅁䅁䅂䅁䅁䅍䅁䅁䅁䅯䅁䅁䅁䅕䅁䅁䅁䅁し䭁䍁䅯䅁䉁䅁䅁允䅁䅁䅯睋䅁䅁杷允䅁䅁䅑䅁䑁䅁䅁䅁䭁䅁䅁䅁䙁䅁䅁䅁䅁䩶䅒权煁䅁䅁允䅁䅁䅅䅁䭁䅁䅷䅁䵁䅉䅅䅁䕁䅁䅁睁䅁䅁䅁权䅁䅁䅁兂䅁䅁䅁䍁煱䅑䅯杋䅁䅁䅅䅁䉁䅁䅁权牁䅁䅁䍄䉁䅁䅁兂䅁䅁䅍䅁䅁䅁䅯䅁䅁䅁䅕䅁䅁䅁乁啵䭁䕁䄰䅁䭁䑁䅷䅁䉁䅁䅁允䅁䅁䄴䅆䅁䑁䅉䅎畁䑁䅅睎ㅁ䑁䅕兎㑁䅁䅁䍄䉁䅁䅁䅂䅁䅁䅍䅁䅁䅁䅯䅁䅁䅁䅕䅁䅁䅁䅂歖䭁䍁䅯䅁䉁䅁䅁允䅁䅁䅯睋䅁䅁杷允䅁䅁䅑䅁䑁䅁䅁䅁䭁䅁䅁䅁䙁䅁䅁䅁䅁扐䅂权煁䅁䅁允䅁䅁䅅䅁䭁䍁䅳䅁䵁䅉䅅䅁䙁䅁䅁睁䅁䅁䅁权䅁䅁䅁兂䅁䅁䅁䵁硏䅑䅯兓䅁䅁䅯材䅁䅁䅅䅁䉁䅁䅁杄十䅁䅁䅎畁䑁䅧杍㕁䑁䅅杍祁䅁䅁䍄䉁䅁䅁䅂䅁䅁䅍䅁䅁䅁䅯䅁䅁䅁䅕䅁䅁䅁杄止䭁䍁䅯䅁䉁䅁䅁允䅁䅁䅯睋䅁䅁杷允䅁䅁䅑䅁䑁䅁䅁䅁䭁䅁䅁䅁䙁䅁䅁䅁䅁䩮䅊权煁䅁䅁允䅁䅁䅅䅁䭁䍁䅳䅁䵁䅉䅅䅁䕁䅁䅁睁䅁䅁䅁权䅁䅁䅁兂䅁䅁䅁䅁䭂䅑䅯杋䅁䅁䅅䅁䉁䅁䅁权牁䅁䅁䍄䉁䅁䅁䅂䅁䅁䅍䅁䅁䅁䅯䅁䅁䅁䅕䅁䅁䅁睂啹䭁䍁䅯䅁䉁䅁䅁允䅁䅁䅯䅄䅁䅁杷允䅁䅁䅕䅁䑁䅁䅁䅁䭁䅁䅁䅁䙁䅁䅁䅁䅁䡁䅆权䅂䅁䅁权䕂䅁䅁允䅁䅁䅅䅁䑁䥁卵䅏䵁䅉䅅䅁䙁䅁䅁睁䅁䅁䅁权䅁䅁䅁兂䅁䅁䅁䭁㥵䅑䅯䅑䅁䅁䅯兑䅁䅁䅅䅁䉁䅁䅁睁流剶䅙䍄䉁䅁䅁兂䅁䅁䅍䅁䅁䅁䅯䅁䅁䅁䅕䅁䅁䅁䝂䕲䭁䕁䅙䅁䭁䕁䅅䅁䉁䅁䅁允䅁䅁䅕物挹畣剬け䵁䅉䅅䅁䕁䅁䅁睁䅁䅁䅁权䅁䅁䅁兂䅁䅁䅁䝁权䅑䅯杋䅁䅁䅅䅁䉁䅁䅁权䵁䅁䅁䍄䉁䅁䅁䅂䅁䅁䅍䅁䅁䅁䅯䅁䅁䅁䅕䅁䅁䅁捁䕰䭁䍁䅯䅁䉁䅁䅁允䅁䅁䅯䅄䅁䅁杷允䅁䅁䅕䅁䑁䅁䅁䅁䭁䅁䅁䅁䙁䅁䅁䅁䅁扁䅸权㙁䅁䅁权㝁䅁䅁允䅁䅁䅅䅁佁䉁䅉䅁硁䑁䅙䅎㑁䑁䅫䅍㕁䑁䅍䅁䵁䅉䅅䅁䕁䅁䅁睁䅁䅁䅁权䅁䅁䅁兂䅁䅁䅁䩁卓䅑䅯杋䅁䅁䅅䅁䉁䅁䅁权牁䅁䅁䍄䉁䅁䅁䅂䅁䅁䅍䅁䅁䅁䅯䅁䅁䅁䅕䅁䅁䅁䅁歘䭁䍁䅯䅁䉁䅁䅁允䅁䅁䅯睋䅁䅁杷允䅁䅁䅑䅁䑁䅁䅁䅁䭁䅁䅁䅁䙁䅁䅁䅁䅁䩰䅊权煁䅁䅁允䅁䅁䅅䅁䭁䍁䅳䅁䵁䅉䅅䅁䕁䅁䅁睁䅁䅁䅁权䅁䅁䅁兂䅁䅁䅁䍁ㅓ䅑䅯杋䅁䅁䅅䅁䉁䅁䅁权牁䅁䅁䍄䉁䅁䅁䅂䅁䅁䅍䅁䅁䅁䅯䅁䅁䅁䅕䅁䅁䅁杄歨䭁䍁䅯䅁䉁䅁䅁允䅁䅁䅯睋䅁䅁杷允䅁䅁䅑䅁䑁䅁䅁䅁䭁䅁䅁䅁䙁䅁䅁䅁䅁䭋䅊权煁䅁䅁允䅁䅁䅅䅁䭁䅁䅷䅁䵁䅉䅅䅁䕁䅁䅁睁䅁䅁䅁权䅁䅁䅁兂䅁䅁䅁䥁㍂䅑䅯杋䅁䅁䅅䅁䉁䅁䅁权牁䅁䅁䍄䉁䅁䅁䅂䅁䅁䅍䅁䅁䅁䅯䅁䅁䅁䅕䅁䅁䵁噁䔰䭁䍁䅯䅁䉁䅁䅁允䅁䅁䅯䅄䅁䅁杷允䅁䅁䅑䅁䑁䅁䅁䅁䭁䅁䅁䅁䙁䅁䅁䅁䅁牃䅂权煁䅁䅁允䅁䅁䅅䅁䭁䅁䅷䅁䵁䅉䅅䅁䕁䅁䅁睁䅁䅁䅁权䅁䅁䅁兂䅁䅁䅁乁权䅑䅯杋䅁䅁䅅䅁䉁䅁䅁权䵁䅁䅁䍄䉁䅁䅁䅂䅁䅁䅍䅁䅁䅁䅯䅁䅁䅁䅕䅁䅁䅁㡂ね䭁䍁䅯䅁䉁䅁䅁允䅁䅁䅯䅄䅁䅁杷允䅁䅁䅑䅁䑁䅁䅁䅁䭁䅁䅁䅁䙁䅁䅁䅁䅁䡁䅒权畁䅁䅁允䅁䅁䅅䅁䭁䅁䅷䅁䵁䅉䅅䅁䕁䅁䅁睁䅁䅁䅁权䅁䅁䅁兂䅁䅁䅁䕁欶䅑䅯杋䅁䅁䅅䅁䉁䅁䅁权牁䅁䅁䍄䉁䅁䅁䅂䅁䅁䅍䅁䅁䅁䅯䅁䅁䅁䅕䅁䅁䅁十ぶ䭁䍁䅯䅁䉁䅁䅁允䅁䅁䅯䅄䅁䅁杷允䅁䅁䅑䅁䑁䅁䅁䅁䭁䅁䅁䅁䙁䅁䅁䅁䅁䜴䄵权畁䅁䅁允䅁䅁䅅䅁䭁䅁䅷䅁䵁䅉䅅䅁䕁䅁䅁睁䅁䅁䅁权䅁䅁䅁兂䅁䅁䅁䥁祵䅑䅯杋䅁䅁䅅䅁䉁䅁䅁权䵁䅁䅁䍄䉁䅁䅁兂䅁䅁䅍䅁䅁䅁䅯䅁䅁䅁䅕䅁䅁䅁䩄䕴䭁䕁䅫䅁䭁䑁䅷䅁䉁䅁䅁允䅁䅁䄴杅䅁䑁䅣杌硁䑁䅉䅏ぁ䑁䅙免䅁䅁杷允䅁䅁䅑䅁䑁䅁䅁䅁䭁䅁䅁䅁䙁䅁䅁䅁䅁牓䅒权湂䅁䅁允䅁䅁䅅䅁䭁䙁䉙䅁䵁䅉䅅䅁䕁䅁䅁睁䅁䅁䅁权䅁䅁䅁兂䅁䅁䅁䥁㑗䅑䅯杋䅁䅁䅅䅁䉁䅁䅁权牁䅁䅁䍄䉁䅁䅁䅂䅁䅁䅍䅁䅁䅁䅯䅁䅁䅁䅕䅁䅁䅁䍄啵䭁䍁䅯䅁䉁䅁䅁允䅁䅁䅯䅄䅁䅁杷允䅁䅁䅑䅁䑁䅁䅁䅁䭁䅁䅁䅁䙁䅁䅁䅁䅁䡁䅒权煁䅁䅁允䅁䅁䅅䅁䭁䍁䅳䅁䵁䅉䅅䅁䕁䅁䅁睁䅁䅁䅁权䅁䅁䅁兂䅁䅁䅁䍁㙹䅑䅯杋䅁䅁䅅䅁䉁䅁䅁权䵁䅁䅁䍄䉁䅁䅁䅂䅁䅁䅍䅁䅁䅁䅯䅁䅁䅁䅕䅁䅁䅁䅃啕䭁䍁䉁䅁䉁䅁䅁允䅁䅁䅯䅄䅁䅁杷允䅁䅁䅑䅁䑁䅁䅁䅁䭁䅁䅁䅁䙁䅁䅁䅁䅁䡉䅚权煁䅁䅁允䅁䅁䅅䅁䭁䍁䅳䅁䵁䅉䅅䅁䕁䅁䅁睁䅁䅁䅁权䅁䅁䅁兂䅁䅁䅁偁㑂䅑䅯杋䅁䅁䅅䅁䉁䅁䅁权牁䅁䅁䍄䉁䅁䅁䅂䅁䅁䅍䅁䅁䅁䅯䅁䅁䅁䅕䅁䅁䅁婁び䭁䥁䅷䅁䉁䅁䅁允䅁䅁䅯䄴䅁䅁杷允䅁䅁䅑䅁䑁䅁䅁䅁䭁䅁䅁䅁䙁䅁䅁䅁䅁䩯䅊权獁䅁䅁允䅁䅁䅅䅁䭁䅁䅷䅁䵁䅉䅅䅁䕁䅁䅁睁䅁䅁䅁权䅁䅁䅁兂䅁䅁䅁䑁湃䅑䅯睩䅁䅁䅅䅁䉁䅁䅁睂䅁䅁䅁䉙氷䅑杷允䅁䅁䅑䅁䑁䅁䅁䅁䭁䅁䅁䅁䙁䅁䅁䅁䅁䕁䅰权獁䅁䅁允䅁䅁䅅䅁䭁䅁䅷䅁䵁䅉䅅䅁䕁䅁䅁睁䅁䅁䅁权䅁䅁䅁兂䅁䅁䅁䭁㡡䅑䅯䅍䅁䅁䅅䅁䉁䅁䅁权潁䅁䅁䍄䉁䅁䅁䅂䅁䅁䅍䅁䅁䅁䅯䅁䅁䅁䅕䅁䅁䅁㥁䕳䭁䍁䅷䅁䉁䅁䅁允䅁䅁䅯䅄䅁䅁杷允䅁䅁䅑䅁䑁䅁䅁䅁䭁䅁䅁䅁䙁䅁䅁䅁䅁䡑䅎权獁䅁䅁允䅁䅁䅅䅁䭁䅁䅷䅁䵁䅉䅅䅁䕁䅁䅁睁䅁䅁䅁权䅁䅁䅁兂䅁䅁䅁䅁扂䅑䅯䅌䅁䅁䅅䅁䉁䅁䅁权䵁䅁䅁䍄䉁䅁䅁䅂䅁䅁䅍䅁䅁䅁䅯䅁䅁䅁䅕䅁䅁䅁䅂ぢ䭁䍁䅷䅁䉁䅁䅁允䅁䅁䅯䅄䅁䅁杷允䅁䅁䅑䅁䑁䅁䅁䅁䭁䅁䅁䅁䙁䅁䅁䅁䅁䭲䅸权獁䅁䅁允䅁䅁䅅䅁䭁䅁䅷䅁䵁䅉䅅䅁䕁䅁䅁睁䅁䅁䅁权䅁䅁䅁兂䅁䅁䅁䕁坂䅑䅯䅌䅁䅁䅅䅁䉁䅁䅁权䵁䅁䅁䍄䉁䅁䅁䅂䅁䅁䅍䅁䅁䅁䅯䅁䅁䅁䅕䅁䅁䅁杂䕯䭁䍁䅷䅁䉁䅁䅁允䅁䅁䅯䅄䅁䅁杷允䅁䅁䅑䅁䑁䅁䅁䅁䭁䅁䅁䅁䙁䅁䅁䅁䅁䩭䅊权獁䅁䅁允䅁䅁䅅䅁䭁䅁䅷䅁䵁䅉䅅䅁䕁䅁䅁睁䅁䅁䅁权䅁䅁䅁兂䅁䅁䅁乁䥩䅑䅯䅌䅁䅁䅅䅁䉁䅁䅁权䵁䅁䅁䍄䉁䅁䅁䅂䅁䅁䅍䅁䅁䅁䅯䅁䅁䅁䅕䅁䅁䅁兂で䭁䍁䅷䅁䉁䅁䅁允䅁䅁䅯䅄䅁䅁杷允䅁䅁䅕䅁䑁䅁䅁䅁䭁䅁䅁䅁䙁䅁䅁䅁䅁䱳䅎权㙁䅁䅁权⭁䅁䅁允䅁䅁䅅䅁佁䉁䅁䅁ぁ䑁䅉䅍祁䑁䅑免穁䅁䅁䍄䉁䅁䅁䅂䅁䅁䅍䅁䅁䅁䅯䅁䅁䅁䅕䅁䅁䅁睃啩䭁䍁䅷䅁䉁䅁䅁允䅁䅁䅯䅄䅁䅁杷允䅁䅁䅑䅁䑁䅁䅁䅁䭁䅁䅁䅁䙁䅁䅁䅁䅁䱊䅖权獁䅁䅁允䅁䅁䅅䅁䭁䅁䅷䅁䵁䅉䅅䅁䕁䅁䅁睁䅁䅁䅁权䅁䅁䅁兂䅁䅁䅁䭁卩䅑䅯䅌䅁䅁䅅䅁䉁䅁䅁权䵁䅁䅁䍄䉁䅁䅁兂䅁䅁䅍䅁䅁䅁䅯䅁䅁䅁䅕䅁䅁䅁䝂䕲䭁䙁䅣䅁䭁䕁䅅䅁䉁䅁䅁允䅁䅁䅍䉘䄸䅁杷允䅁䅁䅑䅁䑁䅁䅁䅁䭁䅁䅁䅁䙁䅁䅁䅁䅁䩰䅊权獁䅁䅁允䅁䅁䅅䅁䭁䅁䅷䅁䵁䅉䅅䅁䕁䅁䅁睁䅁䅁䅁权䅁䅁䅁兂䅁䅁䅁偁䙩䅑䅯䅩䅁䅁䅅䅁䉁䅁䅁杄䥁䅁䅁免睁䑁䅁䅁䵁䅉䅅䅁䕁䅁䅁睁䅁䅁䅁权䅁䅁䅁兂䅁䅁䅁䡁㥹䅑䅯䅌䅁䅁䅅䅁䉁䅁䅁权䵁䅁䅁䍄䉁䅁䅁䅂䅁䅁䅍䅁䅁䅁䅯䅁䅁䅁䅕䅁䅁䅁䅁䕊䭁䍁䅷䅁䉁䅁䅁允䅁䅁䅯䅄䅁䅁杷允䅁䅁䅕䅁䑁䅁䅁䅁䭁䅁䅁䅁䙁䅁䅁䅁䅁䡧䅤权䅂䅁䅁权䙂䅁䅁允䅁䅁䅅䅁䑁䩁䕦児䵁䅉䅅䅁䕁䅁䅁睁䅁䅁䅁权䅁䅁䅁兂䅁䅁䅁䵁䭃䅑䅯䅌䅁䅁䅅䅁䉁䅁䅁权瑁䅁䅁䍄䉁䅁䅁䅂䅁䅁䅍䅁䅁䅁䅯䅁䅁䅁䅕䅁䅁䅁㑂ね䭁䍁䅷䅁䉁䅁䅁允䅁䅁䅯兌䅁䅁杷允䅁䅁䅕䅁䑁䅁䅁䅁䭁䅁䅁䅁䙁䅁䅁䅁䅁䭐䅴权䡂䅁䅁权㝁䅁䅁允䅁䅁䅅䅁佁䉁䅑䅁硁䑁䅫杌㑁䑁䅍䅎㍁䑁䅁兏䅁䅁杷允䅁䅁䅑䅁䑁䅁䅁䅁䭁䅁䅁䅁䙁䅁䅁䅁䅁䭋䅊权獁䅁䅁允䅁䅁䅅䅁䭁䍁䄰䅁䵁䅉䅅䅁䙁䅁䅁睁䅁䅁䅁权䅁䅁䅁兂䅁䅁䅁䙁牋䅑䅯杒䅁䅁䅯兒䅁䅁䅅䅁䉁䅁䅁兂䅂佫ㄱ朹呤䅑杷允䅁䅁䅑䅁䑁䅁䅁䅁䭁䅁䅁䅁䙁䅁䅁䅁䅁䤴䅚权獁䅁䅁允䅁䅁䅅䅁䭁䍁䄰䅁䵁䅉䅅䅁䕁䅁䅁睁䅁䅁䅁权䅁䅁䅁兂䅁䅁䅁䕁欶䅑䅯䅌䅁䅁䅅䅁䉁䅁䅁权瑁䅁䅁䍄䉁䅁䅁䅂䅁䅁䅍䅁䅁䅁䅯䅁䅁䅁䅕䅁䅁䅁兄䕯䭁䍁䅷䅁䉁䅁䅁允䅁䅁䅯兌䅁䅁杷允䅁䅁䅑䅁䑁䅁䅁䅁䭁䅁䅁䅁䙁䅁䅁䅁䅁牅䄹权獁䅁䅁允䅁䅁䅅䅁䭁䅁䅷䅁䵁䅉䅅䅁䙁䅁䅁睁䅁䅁䅁权䅁䅁䅁兂䅁䅁䅁䑁污䅑䅯䅑䅁䅁䅯村䅁䅁䅅䅁䉁䅁䅁睁慂䅁䅁䍄䉁䅁䅁䅂䅁䅁䅍䅁䅁䅁䅯䅁䅁䅁䅕䅁䅁䅁㉁啰䭁䍁䅷䅁䉁䅁䅁允䅁䅁䅯兌䅁䅁杷允䅁䅁䅑䅁䑁䅁䅁䅁䭁䅁䅁䅁䙁䅁䅁䅁䅁䙁䅰权獁䅁䅁允䅁䅁䅅䅁䭁䍁䄰䅁䵁䅉䅅䅁䕁䅁䅁睁䅁䅁䅁权䅁䅁䅁兂䅁䅁䅁䅁睱䅑䅯䅌䅁䅁䅅䅁䉁䅁䅁权瑁䅁䅁䍄䉁䅁䅁䅂䅁䅁䅍䅁䅁䅁䅯䅁䅁䅁䅕䅁䅁䅁歃歫䭁䍁䄴䅁䉁䅁䅁允䅁䅁䅯䅄䅁䅁杷允䅁䅁䅑䅁䑁䅁䅁䅁䭁䅁䅁䅁䙁䅁䅁䅁䅁扨䅨权獁䅁䅁允䅁䅁䅅䅁䭁䍁䄰䅁䵁䅉䅅䅁䕁䅁䅁睁䅁䅁䅁权䅁䅁䅁兂䅁䅁䅁䙁㡗䅑䅯䅌䅁䅁䅅䅁䉁䅁䅁权瑁䅁䅁䍄䉁䅁䅁䅂䅁䅁䅍䅁䅁䅁䅯䅁䅁䅁䅕䅁䅁䅁杁此䭁䍁䅷䅁䉁䅁䅁允䅁䅁䅯兌䅁䅁杷允䅁䅁䅑䅁䑁䅁䅁䅁䭁䅁䅁䅁䙁䅁䅁䅁䅁䠸䅨权獁䅁䅁允䅁䅁䅅䅁䭁䅁䅷䅁䵁䅉䅅䅁䕁䅁䅁睁䅁䅁䅁权䅁䅁䅁兂䅁䅁䅁䕁潱䅑䅯杍䅁䅁䅅䅁䉁䅁䅁权潁䅁䅁䍄䉁䅁䅁䅂䅁䅁䅍䅁䅁䅁䅯䅁䅁䅁䅕䅁䅁䅁㑄歶䭁䍁䅷䅁䉁䅁䅁允䅁䅁䅯䅄䅁䅁杷允䅁䅁䅑䅁䑁䅁䅁䅁䭁䅁䅁䅁䙁䅁䅁䅁䅁䨳䅒权畁䅁䅁允䅁䅁䅅䅁䭁䅁䅷䅁䵁䅉䅅䅁䕁䅁䅁睁䅁䅁䅁权䅁䅁䅁兂䅁䅁䅁䑁眲䅑䅯杌䅁䅁䅅䅁䉁䅁䅁权䵁䅁䅁䍄䉁䅁䅁䅂䅁䅁䅍䅁䅁䅁䅯䅁䅁䅁䅕䅁䅁䅁杂䕯䭁䍁䄴䅁䉁䅁䅁允䅁䅁䅯䅄䅁䅁杷允䅁䅁䅕䅁䑁䅁䅁䅁䭁䅁䅁䅁䙁䅁䅁䅁䅁䩮䅴权䝂䅁䅁权䙂䅁䅁允䅁䅁䅅䅁䙁䅁䅁䅁䅁䅁䅁䍄䉁䅁䅁兂䅁䅁䅍䅁䅁䅁䅯䅁䅁䅁䅕䅁䅁䅁灂䕵䭁䕁䅫䅁䭁䑁䄰䅁䉁䅁䅁允䅁䅁䄴杅䅁䑁䅣杌ぁ䑁䅕䅍ㅁ䑁䅉睎䅁䅁杷允䅁䅁䅑䅁䑁䅁䅁䅁䭁䅁䅁䅁䙁䅁䅁䅁䅁䡯䅂权畁䅁䅁允䅁䅁䅅䅁䭁䅁䅷䅁䵁䅉䅅䅁䕁䅁䅁睁䅁䅁䅁权䅁䅁䅁兂䅁䅁䅁䝁䉃䅑䅯杌䅁䅁䅅䅁䉁䅁䅁权䵁䅁䅁䍄䉁䅁䅁䅂䅁䅁䅍䅁䅁䅁䅯䅁䅁䅁䅕䅁䅁䅁兂で䭁䍁䄴䅁䉁䅁䅁允䅁䅁䅯䅄䅁䅁杷允䅁䅁䅑䅁䑁䅁䅁䅁䭁䅁䅁䅁䙁䅁䅁䅁䅁䩯䅊权畁䅁䅁允䅁䅁䅅䅁䭁䅁䅷䅁䵁䅉䅅䅁䕁䅁䅁睁䅁䅁䅁权䅁䅁䅁兂䅁䅁䅁䍁㉡䅑䅯䅍䅁䅁䅅䅁䉁䅁䅁权硁䅁䅁䍄䉁䅁䅁䅂䅁䅁䅍䅁䅁䅁䅯䅁䅁䅁䅕䅁䅁䅁䅂ぢ䭁䍁䄴䅁䉁䅁䅁允䅁䅁䅯䅄䅁䅁杷允䅁䅁䅑䅁䑁䅁䅁䅁䭁䅁䅁䅁䙁䅁䅁䅁䅁䝯䅨权畁䅁䅁允䅁䅁䅅䅁䭁䅁䅷䅁䵁䅉䅅䅁䕁䅁䅁睁䅁䅁䅁权䅁䅁䅁兂䅁䅁䅁䩁穂䅑䅯杌䅁䅁䅅䅁䉁䅁䅁权䵁䅁䅁䍄䉁䅁䅁䅂䅁䅁䅍䅁䅁䅁䅯䅁䅁䅁䅕䅁䅁䅁歁啴䭁䍁䄴䅁䉁䅁䅁允䅁䅁䅯䅄䅁䅁杷允䅁䅁䅑䅁䑁䅁䅁䅁䭁䅁䅁䅁䙁䅁䅁䅁䅁䱖䅰权畁䅁䅁允䅁䅁䅅䅁䭁䅁䅷䅁䵁䅉䅅䅁䕁䅁䅁睁䅁䅁䅁权䅁䅁䅁兂䅁䅁䅁䡁扩䅑䅯杌䅁䅁䅅䅁䉁䅁䅁权癁䅁䅁䍄䉁䅁䅁䅂䅁䅁䅍䅁䅁䅁䅯䅁䅁䅁䅕䅁䅁䅁䅃つ䭁䍁䄴䅁䉁䅁䅁允䅁䅁䅯睌䅁䅁杷允䅁䅁䅑䅁䑁䅁䅁䅁䭁䅁䅁䅁䙁䅁䅁䅁䅁扖䅸权畁䅁䅁允䅁䅁䅅䅁䭁䅁䅷䅁䵁䅉䅅䅁䙁䅁䅁睁䅁䅁䅁权䅁䅁䅁兂䅁䅁䅁䥁剂䅑䅯睒䅁䅁䅯䅐䅁䅁䅅䅁䉁䅁䅁杄十䅁䅁䅏畁䑁䅁睍㍁䑁䅅杍㕁䅁䅁䍄䉁䅁䅁兂䅁䅁䅍䅁䅁䅁䅯䅁䅁䅁䅕䅁䅁䅁潁䕧䭁䙁䅣䅁䭁䕁䅍䅁䉁䅁䅁允䅁䅁䅍卵䅳䅁杷允䅁䅁䅑䅁䑁䅁䅁䅁䭁䅁䅁䅁䙁䅁䅁䅁䅁牡䅨权奁允䅁允䅁䅁䅅䅁䭁䍁䅣䅁䵁䅉䅅䅁䕁䅁䅁睁䅁䅁䅁权䅁䅁䅁兂䅁䅁䅁䕷呮䅑䅯杌䅁䅁䅅䅁䉁䅁䅁权䵁䅁䅁䍄䉁䅁䅁䅂䅁䅁䅍䅁䅁䅁䅯䅁䅁䅁䅕䅁䅁䅁䅁䕊䭁䍁䄴䅁䉁䅁䅁允䅁䅁䅯睌䅁䅁杷允䅁䅁䅑䅁䑁䅁䅁䅁䭁䅁䅁䅁䙁䅁䅁䅁䅁㝩䅊权畁䅁䅁允䅁䅁䅅䅁䭁䍁䄸䅁䵁䅉䅅䅁䕁䅁䅁睁䅁䅁䅁权䅁䅁䅁兂䅁䅁䅁䥁㑗䅑䅯杌䅁䅁䅅䅁䉁䅁䅁权癁䅁䅁䍄䉁䅁䅁䅂䅁䅁䅍䅁䅁䅁䅯䅁䅁䅁䅕䅁䅁䅁㑄歶䭁䍁䄴䅁䉁䅁䅁允䅁䅁䅯䅄䅁䅁杷允䅁䅁䅑䅁䑁䅁䅁䅁䭁䅁䅁䅁䙁䅁䅁䅁䅁䥋䅂权畁䅁䅁允䅁䅁䅅䅁䭁䅁䅷䅁䵁䅉䅅䅁䕁䅁䅁睁䅁䅁䅁权䅁䅁䅁兂䅁䅁䅁偁㑂䅑䅯杌䅁䅁䅅䅁䉁䅁䅁权䵁䅁䅁䍄䉁䅁䅁兂䅁䅁䅍䅁䅁䅁䅯䅁䅁䅁䅕䅁䅁䅁䝂䕲䭁䙁䅣䅁䭁䕁䅉䅁䉁䅁䅁允䅁䅁䅍䉓䄸䅁杷允䅁䅁䅕䅁䑁䅁䅁䅁䭁䅁䅁䅁䙁䅁䅁䅁䅁䬰䅂权塂䅁䅁权䉂䅁䅁允䅁䅁䅅䅁䭁䍁䅣䅁䵁䅉䅅䅁䙁䅁䅁睁䅁䅁䅁权䅁䅁䅁兂䅁䅁䅁䡧䉶䅑䅯睖䅁䅁䅯村䅁䅁䅅䅁䉁䅁䅁睁䡂杈䅁䍄䉁䅁䅁兂䅁䅁䅍䅁䅁䅁䅯䅁䅁䅁䅕䅁䅁䅁睄䕥䭁䙁䅣䅁䭁䕁䅕䅁䉁䅁䅁允䅁䅁䅍剘䄰䅁杷允䅁䅁䅕䅁䑁䅁䅁䅁䭁䅁䅁䅁䙁䅁䅁䅁䅁牷䅬权塂䅁䅁权䉂䅁䅁允䅁䅁䅅䅁䭁䍁䅣䅁䵁䅉䅅䅁䙁䅁䅁睁䅁䅁䅁权䅁䅁䅁兂䅁䅁䅁䅁歁䅑䅯睖䅁䅁䅯兑䅁䅁䅅䅁䉁䅁䅁睁祃䅈䅁䍄䉁䅁䅁䅂䅁䅁䅍䅁䅁䅁䅯䅁䅁䅁䅕䅁䅁䅁䡃歵䭁䍁䅯䅁䉁䅁䅁允䅁䅁䅯䅄䅁䅁杷允䅁䅁䅕䅁䑁䅁䅁䅁䭁䅁䅁䅁䙁䅁䅁䅁䅁㝩䅊权塂䅁䅁权䉂䅁䅁允䅁䅁䅅䅁䭁䍁䅣䅁䵁䅉䅅䅁䙁䅁䅁睁䅁䅁䅁权䅁䅁䅁兂䅁䅁䅁䍁楩䅑䅯睖䅁䅁䅯兑䅁䅁䅅䅁䉁䅁䅁权湁䅁䅁䍄䉁䅁䅁兂䅁䅁䅍䅁䅁䅁䅯䅁䅁䅁䅕䅁䅁䅁䅃つ䭁䙁䅣䅁䭁䕁䅅䅁䉁䅁䅁允䅁䅁䅍剋䄰䅁杷允䅁䅁䅕䅁䑁䅁䅁䅁䭁䅁䅁䅁䙁䅁䅁䅁䅁䡁䅒权塂䅁䅁权䉂䅁䅁允䅁䅁䅅䅁䑁偁湧䅁䵁䅉䅅䅁䙁䅁䅁睁䅁䅁䅁权䅁䅁䅁兂䅁䅁䅁䕷呮䅑䅯睖䅁䅁䅯兑䅁䅁䅅䅁䉁䅁䅁权湁䅁䅁䍄䉁䅁䅁兂䅁䅁䅍䅁䅁䅁䅯䅁䅁䅁䅕䅁䅁䅁捁䕰䭁䙁䅣䅁䭁䕁䅅䅁䉁䅁䅁允䅁䅁䅯睊䅁䅁杷允䅁䅁䅑䅁䑁䅁䅁䅁䭁䅁䅁䅁䙁䅁䅁䅁䅁㝷䄹权橃䅁䅁允䅁䅁䅅䅁䭁䭁䅑䅁䵁䅉䅅䅁䙁䅁䅁睁䅁䅁䅁权䅁䅁䅁兂䅁䅁䅁佁䝃䅑䅯睖䅁䅁䅯兑䅁䅁䅅䅁䉁䅁䅁权湁䅁䅁䍄䉁䅁䅁兂䅁䅁䅍䅁䅁䅁䅯䅁䅁䅁䅕䅁䅁䅁䅄歩䭁䙁䅣䅁䭁䕁䅅䅁䉁䅁䅁允䅁䅁䅍䍪䅳䅁杷允䅁䅁䅕䅁䑁䅁䅁䅁䭁䅁䅁䅁䙁䅁䅁䅁䅁䡉䅚权塂䅁䅁权䉂䅁䅁允䅁䅁䅅䅁䑁䉁牙䅁䵁䅉䅅䅁䙁䅁䅁睁䅁䅁䅁权䅁䅁䅁兂䅁䅁䅁䍁㙹䅑䅯䅑䅁䅁䅯兒䅁䅁䅅䅁䉁䅁䅁睁汃䅁䅁䍄䉁䅁䅁兂䅁䅁䅍䅁䅁䅁䅯䅁䅁䅁䅕䅁䅁䅁杁䕦䭁䙁䅣䅁䭁䕁䅅䅁䉁䅁䅁允䅁䅁䅍䉣䅳䅁杷允䅁䅁䅕䅁䑁䅁䅁䅁䭁䅁䅁䅁䙁䅁䅁䅁䅁煎䅖权塂䅁䅁权䉂䅁䅁允䅁䅁䅅䅁䭁䍁䅣䅁䵁䅉䅅䅁䙁䅁䅁睁䅁䅁䅁权䅁䅁䅁兂䅁䅁䅁䕁欶䅑䅯睖䅁䅁䅯兑䅁䅁䅅䅁䉁䅁䅁睁汄克䅁䍄䉁䅁䅁兂䅁䅁䅍䅁䅁䅁䅯䅁䅁䅁䅕䅁䅁䅁䅁䕥䭁䙁䅣䅁䭁䕁䅅䅁䉁䅁䅁允䅁䅁䅍䉭䄸䅁杷允䅁䅁䅕䅁䑁䅁䅁䅁䭁䅁䅁䅁䙁䅁䅁䅁䅁㝩䅊权塂䅁䅁权䍂䅁䅁允䅁䅁䅅䅁䑁䙁䙴䅁䵁䅉䅅䅁䙁䅁䅁睁䅁䅁䅁权䅁䅁䅁兂䅁䅁䅁䥁㍂䅑䅯睖䅁䅁䅯村䅁䅁䅅䅁䉁䅁䅁睁硁先䅁䍄䉁䅁䅁兂䅁䅁䅍䅁䅁䅁䅯䅁䅁䅁䅕䅁䅁䅁噂䕶䭁䙁䅣䅁䭁䕁䅉䅁䉁䅁䅁允䅁䅁䅍噃䅕䅁杷允䅁䅁䅕䅁䑁䅁䅁䅁䭁䅁䅁䅁䙁䅁䅁䅁䅁䡁䅒权塂䅁䅁权䍂䅁䅁允䅁䅁䅅䅁䑁䑁湍䅁䵁䅉䅅䅁䙁䅁䅁睁䅁䅁䅁权䅁䅁䅁兂䅁䅁䅁䑁污䅑䅯䅑䅁䅁䅯睑䅁䅁䅅䅁䉁䅁䅁睁䕄睁䅁䍄䉁䅁䅁兂䅁䅁䅍䅁䅁䅁䅯䅁䅁䅁䅕䅁䅁䅁奂䕪䭁䙁䅣䅁䭁䕁䅉䅁䉁䅁䅁允䅁䅁䅍刳䄴䅁杷允䅁䅁䅕䅁䑁䅁䅁䅁䭁䅁䅁䅁䙁䅁䅁䅁䅁䡁䅨权塂䅁䅁权䍂䅁䅁允䅁䅁䅅䅁䑁䭁敷䅁䵁䅉䅅䅁䙁䅁䅁睁䅁䅁䅁权䅁䅁䅁兂䅁䅁䅁䥁㑗䅑䅯兔䅁䅁䅯睐䅁䅁䅅䅁䉁䅁䅁杄啁䅁䅁李穁䍁䄴杍㍁䑁䅅睍ぁ䑁䅧䅁䵁䅉䅅䅁䙁䅁䅁睁䅁䅁䅁权䅁䅁䅁兂䅁䅁䅁䥁㑗䅑䅯睖䅁䅁䅯村䅁䅁䅅䅁䉁䅁䅁睁䵁李䅁䍄䉁䅁䅁䅂䅁䅁䅍䅁䅁䅁䅯䅁䅁䅁䅕䅁䅁䅁兄啮䭁䅁䅉䅁䉁䅁䅁允䅁䅁䅯䅱䅅䅁杷允䅁䅁䅕䅁䑁䅁䅁䅁䭁䅁䅁䅁䙁䅁䅁䅁䅁䥋䅂权塂䅁䅁权䍂䅁䅁允䅁䅁䅅䅁䑁佁猰䅁䵁䅉䅅䅁䙁䅁䅁睁䅁䅁䅁权䅁䅁䅁兂䅁䅁䅁䅁慂䅑䅯睖䅁䅁䅯村䅁䅁䅅䅁䉁䅁䅁睁䥄睈䅁䍄䉁䅁䅁兂䅁䅁䅍䅁䅁䅁䅯䅁䅁䅁䅕䅁䅁䅁浃䕶䭁䕁䅫䅁䭁䑁䅳䅁䉁䅁䅁允䅁䅁䄴䅆䅁䑁䅉李畁䑁䅁李穁䑁䅅免ぁ䅁䅁䍄䉁䅁䅁兂䅁䅁䅍䅁䅁䅁䅯䅁䅁䅁䅕䅁䅁䵁䩂〰䭁䙁䅣䅁䭁䕁䅉䅁䉁䅁䅁允䅁䅁䅯睊䅁䅁杷允䅁䅁䅕䅁䑁䅁䅁䅁䭁䅁䅁䅁䙁䅁䅁䅁䅁䤴䅚权塂䅁䅁权䍂䅁䅁允䅁䅁䅅䅁䑁䅁癉䅁䵁䅉䅅䅁䙁䅁䅁睁䅁䅁䅁权䅁䅁䅁兂䅁䅁䅁䉷兘䅑䅯睖䅁䅁䅯村䅁䅁䅅䅁䉁䅁䅁睁㍃睇䅁䍄䉁䅁䅁兂䅁䅁䅍䅁䅁䅁䅯䅁䅁䅁䅕䅁䅁䅁䅁啣䭁䙁䅣䅁䭁䕁䅉䅁䉁䅁䅁允䅁䅁䅍剱䄴䅁杷允䅁䅁䅕䅁䑁䅁䅁䅁䭁䅁䅁䅁䙁䅁䅁䅁䅁䰫䄵权塂䅁䅁权䍂䅁䅁允䅁䅁䅅䅁䭁䍁䅣䅁䵁䅉䅅䅁䙁䅁䅁睁䅁䅁䅁权䅁䅁䅁兂䅁䅁䅁䕷呮䅑䅯睖䅁䅁䅯睑䅁䅁䅅䅁䉁䅁䅁权湁䅁䅁䍄䉁䅁䅁兂䅁䅁䅍䅁䅁䅁䅯䅁䅁䅁䅕䅁䅁䅁䅃つ䭁䙁䅣䅁䭁䕁䅍䅁䉁䅁䅁允䅁䅁䅍栳䅷䅁杷允䅁䅁䅕䅁䑁䅁䅁䅁䭁䅁䅁䅁䙁䅁䅁䅁䅁䩥䅴权塂䅁䅁权䑂䅁䅁允䅁䅁䅅䅁䑁偁楉䅁䵁䅉䅅䅁䙁䅁䅁睁䅁䅁䅁权䅁䅁䅁兂䅁䅁䅁䕁獡䅑䅯睖䅁䅁䅯睑䅁䅁䅅䅁䉁䅁䅁睁乃睈䅁䍄䉁䅁䅁䅂䅁䅁䅍䅁䅁䅁䅯䅁䅁䅁䅕䅁䅁䅁浃ぴ䭁䉁䉫䅁䉁䅁䅁允䅁䅁䅉睸䵣䅉䅅䅁䙁䅁䅁睁䅁䅁䅁权䅁䅁䅁兂䅁䅁䅁䍁㙹䅑䅯睖䅁䅁䅯睑䅁䅁䅅䅁䉁䅁䅁睁汄睍䅁䍄䉁䅁䅁兂䅁䅁䅍䅁䅁䅁䅯䅁䅁䅁䅕䅁䅁䅁奂䕪䭁䙁䅣䅁䭁䕁䅍䅁䉁䅁䅁允䅁䅁䅍刷䄴䅁杷允䅁䅁䅕䅁䑁䅁䅁䅁䭁䅁䅁䅁䙁䅁䅁䅁䅁䬰䅂权塂䅁䅁权䑂䅁䅁允䅁䅁䅅䅁䑁佁㍣䅁䵁䅉䅅䅁䙁䅁䅁睁䅁䅁䅁权䅁䅁䅁兂䅁䅁䅁䅁歁䅑䅯䅑䅁䅁䅯兒䅁䅁䅅䅁䉁䅁䅁睁䩁の䅫䍄䉁䅁䅁兂䅁䅁䅍䅁䅁䅁䅯䅁䅁䅁䅕䅁䅁䅁捁䕰䭁䙁䅣䅁䭁䕁䅍䅁䉁䅁䅁允䅁䅁䅍卶䅣䅁杷允䅁䅁䅕䅁䑁䅁䅁䅁䭁䅁䅁䅁䙁䅁䅁䅁䅁牃䅂权塂䅁䅁权䑂䅁䅁允䅁䅁䅅䅁䑁佁楕䅁䵁䅉䅅䅁䙁䅁䅁睁䅁䅁䅁权䅁䅁䅁兂䅁䅁䅁䥁祵䅑䅯睖䅁䅁䅯睑䅁䅁䅅䅁䉁䅁䅁睁㥁䅑䅁䍄䉁䅁䅁兂䅁䅁䅍䅁䅁䅁䅯䅁䅁䅁䅕䅁䅁䅁㉁啰䭁䙁䅣䅁䭁䕁䅍䅁䉁䅁䅁允䅁䅁䅍吲䅑䅁杷允䅁䅁䅕䅁䑁䅁䅁䅁䭁䅁䅁䅁䙁䅁䅁䅁䅁䩯䅴权塂䅁䅁权䍂䅁䅁允䅁䅁䅅䅁䑁䕁牉䅁䵁䅉䅅䅁䙁䅁䅁睁䅁䅁䅁权䅁䅁䅁兂䅁䅁䅁䵁㕋䅑䅯睖䅁䅁䅯睑䅁䅁䅅䅁䉁䅁䅁睁䑂睋䅁䍄䉁䅁䅁兂䅁䅁䅍䅁䅁䅁䅯䅁䅁䅁䅕䅁䅁䅁䅁䕥䭁䙁䅣䅁䭁䕁䅑䅁䉁䅁䅁允䅁䅁䅍桍䄸䅁杷允䅁䅁䅕䅁䑁䅁䅁䅁䭁䅁䅁䅁䙁䅁䅁䅁䅁䱌䅰权塂䅁䅁权䕂䅁䅁允䅁䅁䅅䅁䑁䡁䠹䅁䵁䅉䅅䅁䙁䅁䅁睁䅁䅁䅁权䅁䅁䅁权湄睂䅱权乂䅁䅁权⭁䅁䅁允䅁䅁䅅䅁䭁䍁䅣䅁䵁䅉䅅䅁䙁䅁䅁睁䅁䅁䅁权䅁䅁䅁兂䅁䅁䅁䵁䭃䅑䅯睖䅁䅁䅯䅒䅁䅁䅅䅁䉁䅁䅁睁坄克䅁䍄䉁䅁䅁兂䅁䅁䅍䅁䅁䅁䅯䅁䅁䅁䅕䅁䅁䅁䉁䕶䭁䕁䄰䅁䭁䑁䅳䅁䉁䅁䅁允䅁䅁䄴䅆䅁䑁䅅兎畁䑁䅧䅍穁䑁䅅李祁䅁䅁䍄䉁䅁䅁兂䅁䅁䅍䅁䅁䅁䅯䅁䅁䅁䅕䅁䅁䵁䩂〰䭁䙁䅣䅁䭁䕁䅑䅁䉁䅁䅁允䅁䅁䅯睊䅁䅁杷允䅁䅁䅕䅁䑁䅁䅁䅁䭁䅁䅁䅁䙁䅁䅁䅁䅁煔䅒权塂䅁䅁权䕂䅁䅁允䅁䅁䅅䅁䑁䵁煁䅁䵁䅉䅅䅁䙁䅁䅁睁䅁䅁䅁权䅁䅁䅁兂䅁䅁䅁䅁歁䅑䅯睖䅁䅁䅯䅒䅁䅁䅅䅁䉁䅁䅁睁婁先䅁䍄䉁䅁䅁兂䅁䅁䅍䅁䅁䅁䅯䅁䅁䅁䅕䅁䅁䅁潁䕧䭁䙁䅣䅁䭁䕁䅑䅁䉁䅁䅁允䅁䅁䅍礶䅳䅁杷允䅁䅁䅕䅁䑁䅁䅁䅁䭁䅁䅁䅁䙁䅁䅁䅁䅁䭋䅊权塂䅁䅁权䕂䅁䅁允䅁䅁䅅䅁䭁䍁䅣䅁䵁䅉䅅䅁䕁䅁䅁睁䅁䅁䅁权䅁䅁䅁兂䅁䅁䅁䙁湃䅑䅯睚䅁䅁䅅䅁䉁䅁䅁权塂允䅁䍄䉁䅁䅁兂䅁䅁䅍䅁䅁䅁䅯䅁䅁䅁䅕䅁䅁䅁杄歨䭁䕁䅁䅁䭁䕁䅉䅁䉁䅁䅁允䅁䅁䅍䴷䅅䅁杷允䅁䅁䅕䅁䑁䅁䅁䅁䭁䅁䅁䅁䙁䅁䅁䅁䅁煒䅸权塂䅁䅁权䙂䅁䅁允䅁䅁䅅䅁䑁乁晣䅁䵁䅉䅅䅁䙁䅁䅁睁䅁䅁䅁权䅁䅁䅁兂䅁䅁䅁䍁䅩䅑䅯睖䅁䅁䅯兒䅁䅁䅅䅁䉁䅁䅁睁㍄睋䅁䍄䉁䅁䅁兂䅁䅁䅍䅁䅁䅁䅯䅁䅁䅁䅕䅁䅁䅁䅁歗䭁䙁䅣䅁䭁䕁䅕䅁䉁䅁䅁允䅁䅁䅍桖䄸䅁杷允䅁䅁䅕䅁䑁䅁䅁䅁䭁䅁䅁䅁䙁䅁䅁䅁䅁䭋䅊权塂䅁䅁权䙂䅁䅁允䅁䅁䅅䅁䭁䍁䉫䅁䵁䅉䅅䅁䙁䅁䅁睁䅁䅁䅁权䅁䅁䅁兂䅁䅁䅁䥁㍂䅑䅯睖䅁䅁䅯兒䅁䅁䅅䅁䉁䅁䅁睁啃䅈䅁䍄䉁䅁䅁兂䅁䅁䅍䅁䅁䅁䅯䅁䅁䅁䅕䅁䅁䅁獁歵䭁䙁䅣䅁䭁䕁䅕䅁䉁䅁䅁允䅁䅁䅍湓䅧䅁杷允䅁䅁䅕䅁䑁䅁䅁䅁䭁䅁䅁䅁䙁䅁䅁䅁䅁䰫䄵权塂䅁䅁权䙂䅁䅁允䅁䅁䅅䅁䭁䍁䅣䅁䵁䅉䅅䅁䙁䅁䅁睁䅁䅁䅁权䅁䅁䅁兂䅁䅁䅁䥁祵䅑䅯睖䅁䅁䅯兒䅁䅁䅅䅁䉁䅁䅁睁杁杒䅁䍄䉁䅁䅁兂䅁䅁䅍䅁䅁䅁䅯䅁䅁䅁䅕䅁䅁䅁䙃䕵䭁䙁䅣䅁䭁䕁䅕䅁䉁䅁䅁允䅁䅁䅍樱䅑䅁杷允䅁䅁䅕䅁䑁䅁䅁䅁䭁䅁䅁䅁䙁䅁䅁䅁䅄摓䅎权塂䅁䅁权䙂䅁䅁允䅁䅁䅅䅁䭁䍁䅣䅁䵁䅉䅅䅁䙁䅁䅁睁䅁䅁䅁权䅁䅁䅁兂䅁䅁䅁䍁㡂䅑䅯睖䅁䅁䅯兒䅁䅁䅅䅁䉁䅁䅁睁㙄睇䅁䍄䉁䅁䅁兂䅁䅁䅍䅁䅁䅁䅯䅁䅁䅁䅕䅁䅁䅁䍄啵䭁䙁䅣䅁䭁䕁䅕䅁䉁䅁䅁允䅁䅁䅍楕䅯䅁杷允䅁䅁䅕䅁䑁䅁䅁䅁䭁䅁䅁䅁䙁䅁䅁䅁䅁䍁䅒权䅂䅁䅁权䉂䅁䅁允䅁䅁䅅䅁䑁䭁楰睍䵁䅉䅅䅁䙁䅁䅁睁䅁䅁䅁权䅁䅁䅁兂䅁䅁䅁䅁㑂䅑䅯䅑䅁䅁䅯兑䅁䅁䅅䅁䉁䅁䅁睁ぁ䅩䅅䍄䉁䅁䅁兂䅁䅁䅍䅁䅁䅁䅯䅁䅁䅁䅕䅁䅁䅁杄歨䭁䕁䅁䅁䭁䕁䅅䅁䉁䅁䅁允䅁䅁䅯睊䅁䅁杷允䅁䅁䅕䅁䑁䅁䅁䅁䭁䅁䅁䅁䙁䅁䅁䅁䅁䱖䅰权䅂䅁䅁权䉂䅁䅁允䅁䅁䅅䅁䑁䥁䨹兄䵁䅉䅅䅁䙁䅁䅁睁䅁䅁䅁权䅁䅁䅁兂䅁䅁䅁䅁あ䅑䅯䅑䅁䅁䅯兑䅁䅁䅅䅁䉁䅁䅁睁牁桧䅉䍄䉁䅁䅁兂䅁䅁䅍䅁䅁䅁䅯䅁䅁䅁䅕䅁䅁䅁睄䕥䭁䕁䅁䅁䭁䕁䅅䅁䉁䅁䅁允䅁䅁䅍䅥䅁䅁杷允䅁䅁䅑䅁䑁䅁䅁䅁䭁䅁䅁䅁䙁䅁䅁䅁䅁扁䅸权啁允䅁允䅁䅁䅅䅁䭁䉁䉕䅁䵁䅉䅅䅁䙁䅁䅁睁䅁䅁䅁权䅁䅁䅁兂䅁䅁䅁䉁歹䅑䅯䅑䅁䅁䅯兑䅁䅁䅅䅁䉁䅁䅁权湁䅁䅁䍄䉁䅁䅁兂䅁䅁䅍䅁䅁䅁䅯䅁䅁䅁䅕䅁䅁䅁㡁ぱ䭁䕁䅫䅁䭁䑁䄴䅁䉁䅁䅁允䅁䅁䄴杅䅁䑁䅍杌㍁䑁䅍䅍㍁䑁䅉兏䅁䅁杷允䅁䅁䅕䅁䑁䅁䅁䅁䭁䅁䅁䅁䙁䅁䅁䅁䅁䥷䅰权䅂䅁䅁权䉂䅁䅁允䅁䅁䅅䅁䑁佁契睁䵁䅉䅅䅁䙁䅁䅁睁䅁䅁䅁权䅁䅁䅁兂䅁䅁䅁䅁睱䅑䅯䅑䅁䅁䅯兑䅁䅁䅅䅁䉁䅁䅁权湁䅁䅁䍄䉁䅁䅁兂䅁䅁䅍䅁䅁䅁䅯䅁䅁䅁䅕䅁䅁䅁歃䕭䭁䙁䅣䅁䭁䕁䅑䅁䉁䅁䅁允䅁䅁䅍㍣䅉䅁杷允䅁䅁䅕䅁䑁䅁䅁䅁䭁䅁䅁䅁䙁䅁䅁䅁䅁䱌䅰权䅂䅁䅁权䉂䅁䅁允䅁䅁䅅䅁䭁䍁䅣䅁䵁䅉䅅䅁䙁䅁䅁睁䅁䅁䅁权䅁䅁䅁兂䅁䅁䅁䙁䵩䅑䅯䅑䅁䅁䅯兑䅁䅁䅅䅁䉁䅁䅁睁剁䉳䅣䍄䉁䅁䅁兂䅁䅁䅍䅁䅁䅁䅯䅁䅁䅁䅕䅁䅁䅁杁此䭁䕁䅁䅁䭁䕁䅅䅁䉁䅁䅁允䅁䅁䅍兩䝣䅁杷允䅁䅁䅕䅁䑁䅁䅁䅁䭁䅁䅁䅁䙁䅁䅁䅁䅁䩑䅎权䩂䅁䅁权㡁䅁䅁允䅁䅁䅅䅁佁䉁䅉䅁穁䍁䄴杍穁䑁䅕睍㉁䑁䅑䅁䵁䅉䅅䅁䙁䅁䅁睁䅁䅁䅁权䅁䅁䅁兂䅁䅁䅁䥁㑗䅑䅯䅑䅁䅁䅯兑䅁䅁䅅䅁䉁䅁䅁权湁䅁䅁䍄䉁䅁䅁兂䅁䅁䅍䅁䅁䅁䅯䅁䅁䅁䅕䅁䅁䵁䩂〰䭁䕁䅁䅁䭁䕁䅅䅁䉁䅁䅁允䅁䅁䅯睊䅁䅁杷允䅁䅁䅕䅁䑁䅁䅁䅁䭁䅁䅁䅁䙁䅁䅁䅁䅁䬰䅂权䅂䅁䅁权䍂䅁䅁允䅁䅁䅅䅁䑁䵁㝍䅁䵁䅉䅅䅁䕁䅁䅁睁䅁䅁䅁权䅁䅁䅁兂䅁䅁䅁䍁稶䅑䅯睩䅁䅁䅅䅁䉁䅁䅁权䵁䅁䅁䍄䉁䅁䅁兂䅁䅁䅍䅁䅁䅁䅯䅁䅁䅁䅕䅁䅁䅁䅄歩䭁䕁䅁䅁䭁䕁䅉䅁䉁䅁䅁允䅁䅁䅍䨳䍅䅁杷允䅁䅁䅕䅁䑁䅁䅁䅁䭁䅁䅁䅁䙁䅁䅁䅁䅁䡁䅒权䅂䅁䅁权䍂䅁䅁允䅁䅁䅅䅁䑁䥁灺睅䵁䅉䅅䅁䙁䅁䅁睁䅁䅁䅁权䅁䅁䅁兂䅁䅁䅁䡁批䅑䅯䅑䅁䅁䅯村䅁䅁䅅䅁䉁䅁䅁睁䅁䅁䅁䍄䉁䅁䅁兂䅁䅁䅍䅁䅁䅁䅯䅁䅁䅁䅕䅁䅁䅁䅁䕊䭁䕁䅁䅁䭁䕁䅉䅁䉁䅁䅁允䅁䅁䅍㑷䡎䅁杷允䅁䅁䅑䅁䑁䅁䅁䅁䭁䅁䅁䅁䙁䅁䅁䅁䅁㝂䅸权湂䅁䅁允䅁䅁䅅䅁䭁䙁䈴䅁䵁䅉䅅䅁䙁䅁䅁睁䅁䅁䅁权䅁䅁䅁兂䅁䅁䅁偁⭩䅑䅯䅑䅁䅁䅯村䅁䅁䅅䅁䉁䅁䅁权湁䅁䅁䍄䉁䅁䅁兂䅁䅁䅍䅁䅁䅁䅯䅁䅁䅁䅕䅁䅁䅁佂䕰䭁䕁䅁䅁䭁䕁䅉䅁䉁䅁䅁允䅁䅁䅍㕤䈴䅁杷允䅁䅁䅕䅁䑁䅁䅁䅁䭁䅁䅁䅁䙁䅁䅁䅁䅁扖䅸权䅂䅁䅁权䍂䅁䅁允䅁䅁䅅䅁䑁䝁䅧䅁䵁䅉䅅䅁䙁䅁䅁睁䅁䅁䅁权䅁䅁䅁兂䅁䅁䅁䍁㡂䅑䅯䅑䅁䅁䅯村䅁䅁䅅䅁䉁䅁䅁睁䕄桍䅷䍄䉁䅁䅁兂䅁䅁䅍䅁䅁䅁䅯䅁䅁䅁䅕䅁䅁䅁睄啭䭁䕁䅁䅁䭁䕁䅉䅁䉁䅁䅁允䅁䅁䅍券䅅䅁杷允䅁䅁䅕䅁䑁䅁䅁䅁䭁䅁䅁䅁䙁䅁䅁䅁䅁䩑䅎权䩂䅁䅁权㝁䅁䅁允䅁䅁䅅䅁佁䉁䅁䅁穁䍁䄴睍穁䑁䅅免㍁䅁䅁䍄䉁䅁䅁兂䅁䅁䅍䅁䅁䅁䅯䅁䅁䅁䅕䅁䅁䅁捁䕰䭁䕁䄰䅁䭁䑁䄰䅁䉁䅁䅁允䅁䅁䄴杅䅁䑁䅉睎祁䍁䄴睍㍁䑁䅕睎䅁䅁杷允䅁䅁䅕䅁䑁䅁䅁䅁䭁䅁䅁䅁䙁䅁䅁䅁䅁扨䅨权䅂䅁䅁权䍂䅁䅁允䅁䅁䅅䅁䑁䅁卥䅁䵁䅉䅅䅁䙁䅁䅁睁䅁䅁䅁权䅁䅁䅁兂䅁䅁䅁䅁硂䅑䅯䅑䅁䅁䅯村䅁䅁䅅䅁䉁䅁䅁睁汄歮䅳䍄䉁䅁䅁兂䅁䅁䅍䅁䅁䅁䅯䅁䅁䅁䅕䅁䅁䅁睄䕥䭁䕁䅁䅁䭁䕁䅉䅁䉁䅁䅁允䅁䅁䅍楱呁䅁杷允䅁䅁䅕䅁䑁䅁䅁䅁䭁䅁䅁䅁䙁䅁䅁䅁䅁䱖䅰权䅂䅁䅁权䑂䅁䅁允䅁䅁䅅䅁䑁䵁倯睄䵁䅉䅅䅁䙁䅁䅁睁䅁䅁䅁权䅁䅁䅁兂䅁䅁䅁䡁扩䅑䅯䅑䅁䅁䅯睑䅁䅁䅅䅁䉁䅁䅁睁摂杮䅙䍄䉁䅁䅁兂䅁䅁䅍䅁䅁䅁䅯䅁䅁䅁䅕䅁䅁䅁䅃つ䭁䕁䅁䅁䭁䕁䅍䅁䉁䅁䅁允䅁䅁䅍潊㝯䅁杷允䅁䅁䅕䅁䑁䅁䅁䅁䭁䅁䅁䅁䙁䅁䅁䅁䅁䭈䅒权䅂䅁䅁权䑂䅁䅁允䅁䅁䅅䅁䑁䵁䥍䅁䵁䅉䅅䅁䕁䅁䅁睁䅁䅁䅁权䅁䅁䅁兂䅁䅁䅁䑁特䅑䅯杗䅁䅁䅅䅁䉁䅁䅁权杂䅁䅁䍄䉁䅁䅁兂䅁䅁䅍䅁䅁䅁䅯䅁䅁䅁䅕䅁䅁䅁十ぶ䭁䕁䅁䅁䭁䕁䅍䅁䉁䅁䅁允䅁䅁䅯睊䅁䅁杷允䅁䅁䅕䅁䑁䅁䅁䅁䭁䅁䅁䅁䙁䅁䅁䅁䅁䡁䅨权䅂䅁䅁权䑂䅁䅁允䅁䅁䅅䅁䑁䡁橺䅅䵁䅉䅅䅁䙁䅁䅁睁䅁䅁䅁权䅁䅁䅁兂䅁䅁䅁䕁欶䅑䅯䅑䅁䅁䅯䅒䅁䅁䅅䅁䉁䅁䅁睁㑄䅏䅅䍄䉁䅁䅁兂䅁䅁䅍䅁䅁䅁䅯䅁䅁䅁䅕䅁䅁䅁捁䕰䭁䕁䅁䅁䭁䕁䅑䅁䉁䅁䅁允䅁䅁䅍兌䅉䅁杷允䅁䅁䅕䅁䑁䅁䅁䅁䭁䅁䅁䅁䙁䅁䅁䅁䅁䩥䅴权䅂䅁䅁权䕂䅁䅁允䅁䅁䅅䅁䑁䍁䤵睂䵁䅉䅅䅁䙁䅁䅁睁䅁䅁䅁权䅁䅁䅁兂䅁䅁䅁䍁楩䅑䅯䅑䅁䅁䅯䅒䅁䅁䅅䅁䉁䅁䅁睁汃⼯⼯䍄䉁䅁䅁兂䅁䅁䅍䅁䅁䅁䅯䅁䅁䅁䅕䅁䅁䅁䩄䕴䭁䑁䅯䅁䭁䑁䄸䅁䉁䅁䅁允䅁䅁䄴杄䅁䑁䅧免㉁䑁䅙睎㉁䅁䅁䍄䉁䅁䅁兂䅁䅁䅍䅁䅁䅁䅯䅁䅁䅁䅕䅁䅁䵁䩂〰䭁䕁䅁䅁䭁䕁䅑䅁䉁䅁䅁允䅁䅁䅯睊䅁䅁杷允䅁䅁䅕䅁䑁䅁䅁䅁䭁䅁䅁䅁䙁䅁䅁䅁䅁䥋䅂权䩂䅁䅁权⽁䅁䅁允䅁䅁䅅䅁佁䉁䅉䅁穁䍁䄴䅎ぁ䑁䅍䅎㕁䑁䅙䅁䵁䅉䅅䅁䙁䅁䅁睁䅁䅁䅁权䅁䅁䅁兂䅁䅁䅁䍁㙹䅑䅯䅑䅁䅁䅯䅒䅁䅁䅅䅁䉁䅁䅁睁穁允䅁䍄䉁䅁䅁兂䅁䅁䅍䅁䅁䅁䅯䅁䅁䅁䅕䅁䅁䅁㉁啰䭁䕁䅁䅁䭁䕁䅑䅁䉁䅁䅁允䅁䅁䅍睚䅁䅁杷允䅁䅁䅕䅁䑁䅁䅁䅁䭁䅁䅁䅁䙁䅁䅁䅁䅁牷䅬权䅂䅁䅁权䕂䅁䅁允䅁䅁䅅䅁䑁䑁䡐䅂䵁䅉䅅䅁䙁䅁䅁睁䅁䅁䅁权䅁䅁䅁兂䅁䅁䅁䥁祵䅑䅯䅑䅁䅁䅯䅒䅁䅁䅅䅁䉁䅁䅁睁䩃兇䅁䍄䉁䅁䅁兂䅁䅁䅍䅁䅁䅁䅯䅁䅁䅁䅕䅁䅁䅁睄啭䭁䕁䅁䅁䭁䕁䅑䅁䉁䅁䅁允䅁䅁䅍東䅉䅁杷允䅁䅁䅕䅁䑁䅁䅁䅁䭁䅁䅁䅁䙁䅁䅁䅁䅁䍁䅒权䅂䅁䅁权䕂䅁䅁允䅁䅁䅅䅁䑁䕁桸睍䵁䅉䅅䅁䙁䅁䅁睁䅁䅁䅁权䅁䅁䅁兂䅁䅁䅁䙁䵩䅑䅯杒䅁䅁䅯睑䅁䅁䅅䅁䉁䅁䅁兂煁捡瘷婭䭊䅑杷允䅁䅁䅕䅁䑁䅁䅁䅁䭁䅁䅁䅁䙁䅁䅁䅁䅁扨䅨权䅂䅁䅁权䕂䅁䅁允䅁䅁䅅䅁䑁偁戱䅁䵁䅉䅅䅁䙁䅁䅁睁䅁䅁䅁权䅁䅁䅁兂䅁䅁䅁䡧䉶䅑䅯兔䅁䅁䅯児䅁䅁䅅䅁䉁䅁䅁杄啁䅁䅁䅎祁䍁䄴䅏㉁䑁䅧䅏穁䑁䅧䅁䵁䅉䅅䅁䙁䅁䅁睁䅁䅁䅁权䅁䅁䅁兂䅁䅁䅁乁权䅑䅯䅑䅁䅁䅯䅒䅁䅁䅅䅁䉁䅁䅁睁卄杕䅁䍄䉁䅁䅁兂䅁䅁䅍䅁䅁䅁䅯䅁䅁䅁䅕䅁䅁䅁㡁ぱ䭁䕁䅫䅁䭁䑁䅷䅁䉁䅁䅁允䅁䅁䄴杅䅁䑁䅍杌穁䑁䅧兎ㅁ䑁䅅䅏䅁䅁杷允䅁䅁䅕䅁䑁䅁䅁䅁䭁䅁䅁䅁䙁䅁䅁䅁䅁䰫䄵权䅂䅁䅁权䕂䅁䅁允䅁䅁䅅䅁䭁䍁䅣䅁䵁䅉䅅䅁䙁䅁䅁睁䅁䅁䅁权䅁䅁䅁兂䅁䅁䅁偁㑂䅑䅯䅑䅁䅁䅯䅒䅁䅁䅅䅁䉁䅁䅁睁扁眵䄸䍄䉁䅁䅁兂䅁䅁䅍䅁䅁䅁䅯䅁䅁䅁䅕䅁䅁䅁䅁䕥䭁䕁䅁䅁䭁䕁䅑䅁䉁䅁䅁允䅁䅁䅍㑷摍䅁杷允䅁䅁䅕䅁䑁䅁䅁䅁䭁䅁䅁䅁䙁䅁䅁䅁䅁牅䄹权㙁䅁䅁权㝁䅁䅁允䅁䅁䅅䅁䭁䍁䅣䅁䵁䅉䅅䅁䙁䅁䅁睁䅁䅁䅁权䅁䅁䅁兂䅁䅁䅁䉷兘䅑䅯䅑䅁䅁䅯兒䅁䅁䅅䅁䉁䅁䅁权湁䅁䅁䍄䉁䅁䅁兂䅁䅁䅍䅁䅁䅁䅯䅁䅁䅁䅕䅁䅁䅁䭁䕳䭁䕁䅁䅁䭁䕁䅕䅁䉁䅁䅁允䅁䅁䅍楍䭯䅁杷允䅁䅁䅕䅁䑁䅁䅁䅁䭁䅁䅁䅁䙁䅁䅁䅁䅁䤴䅚权䝂䅁䅁权䉂䅁䅁允䅁䅁䅅䅁䭁䍁䅣䅁䵁䅉䅅䅁䕁䅁䅁睁䅁䅁䅁权䅁䅁䅁兂䅁䅁䅁䑁牱䅑䅯杩䅁䅁䅅䅁䉁䅁䅁权湁䅁䅁䍄䉁䅁䅁兂䅁䅁䅍䅁䅁䅁䅯䅁䅁䅁䅕䅁䅁䅁啂歵䭁䕁䅁䅁䭁䕁䅕䅁䉁䅁䅁允䅁䅁䅍㝇卯䅁杷允䅁䅁䅕䅁䑁䅁䅁䅁䭁䅁䅁䅁䙁䅁䅁䅁䅁䭋䅊权䅂䅁䅁权䙂䅁䅁允䅁䅁䅅䅁䑁䍁䄴䅁䵁䅉䅅䅁䙁䅁䅁睁䅁䅁䅁权䅁䅁䅁兂䅁䅁䅁䕁獡䅑䅯䅑䅁䅁䅯兒䅁䅁䅅䅁䉁䅁䅁睁䝃あ䄸䍄䉁䅁䅁兂䅁䅁䅍䅁䅁䅁䅯䅁䅁䅁䅕䅁䅁䅁佂䕰䭁䕁䅁䅁䭁䕁䅕䅁䉁䅁䅁允䅁䅁䅍煍䅫䅁杷允䅁䅁䅕䅁䑁䅁䅁䅁䭁䅁䅁䅁䙁䅁䅁䅁䅁牅䄹权䅂䅁䅁权䙂䅁䅁允䅁䅁䅅䅁䭁䍁䅣䅁䵁䅉䅅䅁䙁䅁䅁睁䅁䅁䅁权䅁䅁䅁兂䅁䅁䅁䙁㡗䅑䅯䅑䅁䅁䅯兒䅁䅁䅅䅁䉁䅁䅁睁慄⼯⼯䍄䉁䅁䅁兂䅁䅁䅍䅁䅁䅁䅯䅁䅁䅁䅕䅁䅁䅁奂䕪䭁䕁䅁䅁䭁䕁䅕䅁䉁䅁䅁允䅁䅁䅍礫ㅙ䅁杷允䅁䅁䅕䅁䑁䅁䅁䅁䭁䅁䅁䅁䙁䅁䅁䅁䅁䩯䅨权塂䅁䅁权䑂䅁䅁允䅁䅁䅅䅁䑁䍁湕䅁䵁䅉䅅䅁䙁䅁䅁睁䅁䅁䅁权䅁䅁䅁兂䅁䅁䅁䡁批䅑䅯䅑䅁䅁䅯兒䅁䅁䅅䅁䉁䅁䅁睁䅁䅁䅁䍄䉁䅁䅁兂䅁䅁䅍䅁䅁䅁䅯䅁䅁䅁䅕䅁䅁䅁睄啭䭁䕁䅁䅁䭁䕁䅕䅁䉁䅁䅁允䅁䅁䅍兌䅍䅁杷允䅁䅁䅑䅁䑁䅁䅁䅁䭁䅁䅁䅁䙁䅁䅁䅁䅁批䅒权䱃䅁䅁允䅁䅁䅅䅁䭁䅁䅷䅁䵁䅉䅅䅁䙁䅁䅁睁䅁䅁䅁权䅁䅁䅁兂䅁䅁䅁䥁祵䅑䅯䅑䅁䅁䅯兒䅁䅁䅅䅁䉁䅁䅁睁䅁睄䅁䍄䉁䅁䅁兂䅁䅁䅍䅁䅁䅁䅯䅁䅁䅁䅕䅁䅁䅁杁䕦䭁䕁䅁䅁䭁䕁䅕䅁䉁䅁䅁允䅁䅁䅍ㅁ汍䅁杷允䅁䅁䅕䅁䑁䅁䅁䅁䭁䅁䅁䅁䙁䅁䅁䅁䅄摓䅎权䅂䅁䅁权䙂䅁䅁允䅁䅁䅅䅁䭁䍁䅣䅁䵁䅉䅅䅁䙁䅁䅁睁䅁䅁䅁权䅁䅁䅁兂䅁䅁䅁䍁䅩䅑䅯䅑䅁䅁䅯兒䅁䅁䅅䅁䉁䅁䅁睁塁䅃䅉䍄䉁䅁䅁兂䅁䅁䅍䅁䅁䅁䅯䅁䅁䅁䅕䅁䅁䵁䩂〰䭁䕁䅙䅁䭁䕁䅅䅁䉁䅁䅁允䅁䅁䅯睊䅁䅁杷允䅁䅁䅕䅁䑁䅁䅁䅁䭁䅁䅁䅁䙁䅁䅁䅁䅁䩦䅴权䝂䅁䅁权䉂䅁䅁允䅁䅁䅅䅁䙁䅁䅁䅁䅁䅁䅁䍄䉁䅁䅁䅂䅁䅁䅍䅁䅁䅁䅯䅁䅁䅁䅕䅁䅁䅁捁䕰䭁䑁䅉䅁䉁䅁䅁允䅁䅁䅯䅋䅁䅁杷允䅁䅁䅕䅁䑁䅁䅁䅁䭁䅁䅁䅁䙁䅁䅁䅁䅁䩥䅴权䝂䅁䅁权䉂䅁䅁允䅁䅁䅅䅁䙁䱁⭷㕩㝢歗䅤䍄䉁䅁䅁兂䅁䅁䅍䅁䅁䅁䅯䅁䅁䅁䅕䅁䅁䅁潁歯䭁䕁䅙䅁䭁䕁䅅䅁䉁䅁䅁允䅁䅁䅯睊䅁䅁杷允䅁䅁䅕䅁䑁䅁䅁䅁䭁䅁䅁䅁䙁䅁䅁䅁䅁扨䅨权䝂䅁䅁权䉂䅁䅁允䅁䅁䅅䅁䭁䍁䅣䅁䵁䅉䅅䅁䙁䅁䅁睁䅁䅁䅁权䅁䅁䅁兂䅁䅁䅁䍁㙹䅑䅯杒䅁䅁䅯兑䅁䅁䅅䅁䉁䅁䅁权湁䅁䅁䍄䉁䅁䅁兂䅁䅁䅍䅁䅁䅁䅯䅁䅁䅁䅕䅁䅁䅁䭁䕳䭁䕁䅙䅁䭁䕁䅅䅁䉁䅁䅁允䅁䅁䅯睊䅁䅁杷允䅁䅁䅑䅁䑁䅁䅁䅁䭁䅁䅁䅁䙁䅁䅁䅁䅁牓䅒权湃䅁䅁允䅁䅁䅅䅁䭁䩁䉁䅁䵁䅉䅅䅁䙁䅁䅁睁䅁䅁䅁权䅁䅁䅁兂䅁䅁䅁䉁歹䅑䅯杒䅁䅁䅯兑䅁䅁䅅䅁䉁䅁䅁权湁䅁䅁䍄䉁䅁䅁兂䅁䅁䅍䅁䅁䅁䅯䅁䅁䅁䅕䅁䅁䅁杁此䭁䕁䅙䅁䭁䕁䅅䅁䉁䅁䅁允䅁䅁䅕匷㥧䅫慷ぉ䵁䅉䅅䅁䙁䅁䅁睁䅁䅁䅁权䅁䅁䅁兂䅁䅁䅁䙁㡗䅑䅯杒䅁䅁䅯兑䅁䅁䅅䅁䉁䅁䅁权湁䅁䅁䍄䉁䅁䅁兂䅁䅁䅍䅁䅁䅁䅯䅁䅁䅁䅕䅁䅁䅁睄啭䭁䕁䅙䅁䭁䕁䅅䅁䉁䅁䅁允䅁䅁䅯睊䅁䅁杷允䅁䅁䅕䅁䑁䅁䅁䅁䭁䅁䅁䅁䙁䅁䅁䅁䅁䩥䅴权煁允䅁权䉂䅁䅁允䅁䅁䅅䅁䭁䍁䅣䅁䵁䅉䅅䅁䙁䅁䅁睁䅁䅁䅁权䅁䅁䅁兂䅁䅁䅁䕁欶䅑䅯杒䅁䅁䅯兑䅁䅁䅅䅁䉁䅁䅁兂㙂伫⭥灏娸䅑杷允䅁䅁䅕䅁䑁䅁䅁䅁䭁䅁䅁䅁䙁䅁䅁䅁䅁䍁䅒权䝂䅁䅁权䉂䅁䅁允䅁䅁䅅䅁䙁䅁䕉佑橫啄䅨䍄䉁䅁䅁䅂䅁䅁䅍䅁䅁䅁䅯䅁䅁䅁䅕䅁䅁䥁湃䕸䭁䝁䅣䅁䉁䅁䅁允䅁䅁䅯杗䅅䅁杷允䅁䅁䅕䅁䑁䅁䅁䅁䭁䅁䅁䅁䙁䅁䅁䅁䅁䥋䅂权䝂䅁䅁权䉂䅁䅁允䅁䅁䅅䅁䙁乁䡴浫䕈楑䅊䍄䉁䅁䅁兂䅁䅁䅍䅁䅁䅁䅯䅁䅁䅁䅕䅁䅁䅁䱃歳䭁䕁䅙䅁䭁䕁䅅䅁䉁䅁䅁允䅁䅁䅯睊䅁䅁杷允䅁䅁䅕䅁䑁䅁䅁䅁䭁䅁䅁䅁䙁䅁䅁䅁䅁䙁䅰权䝂䅁䅁权䉂䅁䅁允䅁䅁䅅䅁䙁䕁䱣卬䭢唰䅰䍄䉁䅁䅁兂䅁䅁䅍䅁䅁䅁䅯䅁䅁䅁䅕䅁䅁䅁兄䕯䭁䕁䅙䅁䭁䕁䅅䅁䉁䅁䅁允䅁䅁䅯睊䅁䅁杷允䅁䅁䅕䅁䑁䅁䅁䅁䭁䅁䅁䅁䙁䅁䅁䅁䅁㝄䅆权䅂䅁䅁权䍂䅁䅁允䅁䅁䅅䅁䑁䥁塄睩䵁䅉䅅䅁䙁䅁䅁睁䅁䅁䅁权䅁䅁䅁兂䅁䅁䅁䵁㕋䅑䅯杒䅁䅁䅯兑䅁䅁䅅䅁䉁䅁䅁权湁䅁䅁䍄䉁䅁䅁兂䅁䅁䅍䅁䅁䅁䅯䅁䅁䅁䅕䅁䅁䅁㑄歶䭁䕁䅙䅁䭁䕁䅅䅁䉁䅁䅁允䅁䅁䅯睊䅁䅁杷允䅁䅁䅕䅁䑁䅁䅁䅁䭁䅁䅁䅁䙁䅁䅁䅁䅁䡁䅨权䝂䅁䅁权䉂䅁䅁允䅁䅁䅅䅁䙁佁楧㙩䜶晎⼸䍄䉁䅁䅁兂䅁䅁䅍䅁䅁䅁䅯䅁䅁䅁䅕䅁䅁䅁佂䕰䭁䕁䅙䅁䭁䕁䅍䅁䉁䅁䅁允䅁䅁䅕㙘䅃䘴䡈啇䵁䅉䅅䅁䙁䅁䅁睁䅁䅁䅁权䅁䅁䅁兂䅁䅁䅁偁㑂䅑䅯杒䅁䅁䅯兑䅁䅁䅅䅁䉁䅁䅁兂坂䭶敄祆歰睐杷允䅁䅁䅕䅁䑁䅁䅁䅁䭁䅁䅁䅁䙁䅁䅁䅁䅁䠸䅨权䅂䅁䅁权䙂䅁䅁允䅁䅁䅅䅁䑁䕁睂睅䵁䅉䅅䅁䙁䅁䅁睁䅁䅁䅁权䅁䅁䅁兂䅁䅁䅁偁䙩䅑䅯兔䅁䅁䅯䅐䅁䅁䅅䅁䉁䅁䅁杄啁䅁䅁免祁䍁䄴䅎睁䑁䅫兏穁䑁䅅䅁䵁䅉䅅䅁䙁䅁䅁睁䅁䅁䅁权䅁䅁䅁兂䅁䅁䅁䅁㑂䅑䅯䅑䅁䅁䅯兒䅁䅁䅅䅁䉁䅁䅁睁摄䉷䅑䍄䉁䅁䅁兂䅁䅁䅍䅁䅁䅁䅯䅁䅁䅁䅕䅁䅁䅁啂歵䭁䕁䅙䅁䭁䕁䅉䅁䉁䅁䅁允䅁䅁䅕灈⭁䥐歹歎䵁䅉䅅䅁䙁䅁䅁睁䅁䅁䅁权䅁䅁䅁兂䅁䅁䅁䵁䭃䅑䅯杒䅁䅁䅯村䅁䅁䅅䅁䉁䅁䅁兂摁味摶坕䑆䅑杷允䅁䅁䅑䅁䑁䅁䅁䅁䭁䅁䅁䅁䙁䅁䅁䅁䅁扡䅨权流䅁䅁允䅁䅁䅅䅁䭁䍁䅣䅁䵁䅉䅅䅁䙁䅁䅁睁䅁䅁䅁权䅁䅁䅁兂䅁䅁䅁䉁歹䅑䅯杒䅁䅁䅯村䅁䅁䅅䅁䉁䅁䅁兂啃扫瑎䉒㝮睐杷允䅁䅁䅕䅁䑁䅁䅁䅁䭁䅁䅁䅁䙁䅁䅁䅁䅁煱䄱权乂䅁䅁权⽁䅁䅁允䅁䅁䅅䅁佁䉁䅙䅁硁䑁䅙䅍畁䑁䅕睎穁䑁䅁兎㑁䅁䅁䍄䉁䅁䅁兂䅁䅁䅍䅁䅁䅁䅯䅁䅁䅁䅕䅁䅁䅁十ぶ䭁䕁䅙䅁䭁䕁䅉䅁䉁䅁䅁允䅁䅁䅯睊䅁䅁杷允䅁䅁䅕䅁䑁䅁䅁䅁䭁䅁䅁䅁䙁䅁䅁䅁䅁䭋䅊权䝂䅁䅁权䍂䅁䅁允䅁䅁䅅䅁䙁䍁⭈祴味猴⼸䍄䉁䅁䅁兂䅁䅁䅍䅁䅁䅁䅯䅁䅁䅁䅕䅁䅁䅁䅃つ䭁䕁䅙䅁䭁䕁䅉䅁䉁䅁䅁允䅁䅁䅕㘷㉁佶㡹啓䵁䅉䅅䅁䙁䅁䅁睁䅁䅁䅁权䅁䅁䅁兂䅁䅁䅁䕁獡䅑䅯杒䅁䅁䅯村䅁䅁䅅䅁䉁䅁䅁兂剁䱗䅥歲䙬䅑杷允䅁䅁䅕䅁䑁䅁䅁䅁䭁䅁䅁䅁䙁䅁䅁䅁䅁䡁䅒权䝂䅁䅁权䍂䅁䅁允䅁䅁䅅䅁䙁䭁潷呷䅩噄䅂䍄䉁䅁䅁兂䅁䅁䅍䅁䅁䅁䅯䅁䅁䅁䅕䅁䅁䅁睄啭䭁䕁䅙䅁䭁䕁䅉䅁䉁䅁䅁允䅁䅁䅕浕䝰剱汭䕅䵁䅉䅅䅁䙁䅁䅁睁䅁䅁䅁权䅁䅁䅁兂䅁䅁䅁䥁祵䅑䅯杒䅁䅁䅯村䅁䅁䅅䅁䉁䅁䅁兂ㅄ琶牗㙖支睐杷允䅁䅁䅕䅁䑁䅁䅁䅁䭁䅁䅁䅁䙁䅁䅁䅁䅁䙁䅰权䝂䅁䅁权䍂䅁䅁允䅁䅁䅅䅁䙁䱁晃祡婬䔰䅰䍄䉁䅁䅁兂䅁䅁䅍䅁䅁䅁䅯䅁䅁䅁䅕䅁䅁䵁噁䔰䭁䕁䅙䅁䭁䕁䅉䅁䉁䅁䅁允䅁䅁䅕䝇䩕㥐䝄啍䵁䅉䅅䅁䙁䅁䅁睁䅁䅁䅁权䅁䅁䅁兂䅁䅁䅁䍁㉂䅑䅯杒䅁䅁䅯村䅁䅁䅅䅁䉁䅁䅁兂獁䵪⽘㙓䱯䅑杷允䅁䅁䅕䅁䑁䅁䅁䅁䭁䅁䅁䅁䙁䅁䅁䅁䅁煎䅖权䝂䅁䅁权䍂䅁䅁允䅁䅁䅅䅁䙁䩁呔啕䠵慏⼰䍄䉁䅁䅁兂䅁䅁䅍䅁䅁䅁䅯䅁䅁䅁䅕䅁䅁䅁噃歵䭁䕁䅣䅁䭁䑁䅷䅁䉁䅁䅁允䅁䅁䄴䅆䅁䑁䅍䅍畁䑁䅁䅏ㅁ䑁䅙睎ㅁ䅁䅁䍄䉁䅁䅁兂䅁䅁䅍䅁䅁䅁䅯䅁䅁䅁䅕䅁䅁䅁㡂ね䭁䕁䅙䅁䭁䕁䅉䅁䉁䅁䅁允䅁䅁䅕䅁䅁䅁䅁䅁䵁䅉䅅䅁䙁䅁䅁睁䅁䅁䅁权䅁䅁䅁兂䅁䅁䅁䅁歁䅑䅯杒䅁䅁䅯村䅁䅁䅅䅁䉁䅁䅁兂䱁䑔浣䵓全䅑杷允䅁䅁䅑䅁䑁䅁䅁䅁䭁䅁䅁䅁䙁䅁䅁䅁䅁扌䅎权䥃䅁䅁允䅁䅁䅅䅁佁䅁䅧䅁硁䑁䅁䅍䅁䅁杷允䅁䅁䅕䅁䑁䅁䅁䅁䭁䅁䅁䅁䙁䅁䅁䅁䅁牃䅂权乂䅁䅁权㝁䅁䅁允䅁䅁䅅䅁佁䉁䅑䅁祁䑁䅙杌ぁ䑁䅧兏硁䑁䅙兏䅁䅁杷允䅁䅁䅕䅁䑁䅁䅁䅁䭁䅁䅁䅁䙁䅁䅁䅁䅄摓䅎权䝂䅁䅁权䍂䅁䅁允䅁䅁䅅䅁䭁䍁䅣䅁䵁䅉䅅䅁䙁䅁䅁睁䅁䅁䅁权䅁䅁䅁兂䅁䅁䅁偁⭩䅑䅯杒䅁䅁䅯村䅁䅁䅅䅁䉁䅁䅁权湁䅁䅁䍄䉁䅁䅁兂䅁䅁䅍䅁䅁䅁䅯䅁䅁䅁䅕䅁䅁䅁奂䕪䭁䕁䅙䅁䭁䕁䅉䅁䉁䅁䅁允䅁䅁䅕呎湎ㅖ穡䕒䵁䅉䅅䅁䙁䅁䅁睁䅁䅁䅁权䅁䅁䅁兂䅁䅁䅁乁摃䅑䅯杒䅁䅁䅯兒䅁䅁䅅䅁䉁䅁䅁兂歁噆杣偄地䅑杷允䅁䅁䅕䅁䑁䅁䅁䅁䭁䅁䅁䅁䙁䅁䅁䅁䅁䱌䅰权䝂䅁䅁权䍂䅁䅁允䅁䅁䅅䅁䙁䩁换䌸祊⭃⽙䍄䉁䅁䅁兂䅁䅁䅍䅁䅁䅁䅯䅁䅁䅁䅕䅁䅁䅁杁䕦䭁䕁䅙䅁䭁䕁䅉䅁䉁䅁䅁允䅁䅁䅕㝓偑䤶估け䵁䅉䅅䅁䙁䅁䅁睁䅁䅁䅁权䅁䅁䅁兂䅁䅁䅁䍁䅩䅑䅯杒䅁䅁䅯村䅁䅁䅅䅁䉁䅁䅁兂㡂䙯䩸欫䝕䅑杷允䅁䅁䅕䅁䑁䅁䅁䅁䭁䅁䅁䅁䙁䅁䅁䅁䅁煬䅂权䡂䅁䅁权⽁䅁䅁允䅁䅁䅅䅁佁䉁䅑䅁穁䑁䅍杌㕁䑁䅙䅏穁䑁䅅杍䅁䅁杷允䅁䅁䅕䅁䑁䅁䅁䅁䭁䅁䅁䅁䙁䅁䅁䅁䅁䠸䅨权䝂䅁䅁权䍂䅁䅁允䅁䅁䅅䅁䙁䥁䵱㕁奏䑹䅬䍄䉁䅁䅁兂䅁䅁䅍䅁䅁䅁䅯䅁䅁䅁䅕䅁䅁䅁䅁䕥䭁䕁䅙䅁䭁䕁䅉䅁䉁䅁䅁允䅁䅁䅕獃偐䑔丰啑䵁䅉䅅䅁䙁䅁䅁睁䅁䅁䅁权䅁䅁䅁兂䅁䅁䅁偁婃䅑䅯杒䅁䅁䅯睑䅁䅁䅅䅁䉁䅁䅁兂偃橴愳洹䑧䅑杷允䅁䅁䅕䅁䑁䅁䅁䅁䭁䅁䅁䅁䙁䅁䅁䅁䅁䩦䅴权䝂䅁䅁权䑂䅁䅁允䅁䅁䅅䅁䙁䅁䅁䅁䅁䅁䅁䍄䉁䅁䅁兂䅁䅁䅍䅁䅁䅁䅯䅁䅁䅁䅕䅁䅁䅁兄䕯䭁䕁䅙䅁䭁䕁䅍䅁䉁䅁䅁允䅁䅁䅕䉇桨坤䡊啃䵁䅉䅅䅁䙁䅁䅁睁䅁䅁䅁权䅁䅁䅁兂䅁䅁䅁䙁㙓䅑䅯杒䅁䅁䅯睑䅁䅁䅅䅁䉁䅁䅁兂⭄㙕䈴湸㑁䅑杷允䅁䅁䅕䅁䑁䅁䅁䅁䭁䅁䅁䅁䙁䅁䅁䅁䅁䤶䅬权䝂䅁䅁权䕂䅁䅁允䅁䅁䅅䅁䙁䝁䨹⼶呎䑑䅊䍄䉁䅁䅁兂䅁䅁䅍䅁䅁䅁䅯䅁䅁䅁䅕䅁䅁䅁潁歯䭁䕁䅙䅁䭁䕁䅍䅁䉁䅁䅁允䅁䅁䅕刷䄲䵒攳吰䴸䅉䅅䅁䙁䅁䅁睁䅁䅁䅁权䅁䅁䅁兂䅁䅁䅁䵁䭃䅑䅯杒䅁䅁䅯睑䅁䅁䅅䅁䉁䅁䅁兂㙁汍塹湱㡑䅑杷允䅁䅁䅕䅁䑁䅁䅁䅁䭁䅁䅁䅁䙁䅁䅁䅁䅁䤴䅚权䝂䅁䅁权䑂䅁䅁允䅁䅁䅅䅁䙁䱁敩渳㙰⼶⽅䍄䉁䅁䅁兂䅁䅁䅍䅁䅁䅁䅯䅁䅁䅁䅕䅁䅁䅁捁䕰䭁䕁䅙䅁䭁䕁䅍䅁䉁䅁䅁允䅁䅁䅕佊塳橓祩ぁ䵁䅉䅅䅁䙁䅁䅁睁䅁䅁䅁权䅁䅁䅁兂䅁䅁䅁䥁祵䅑䅯杒䅁䅁䅯睑䅁䅁䅅䅁䉁䅁䅁兂坂儴婱桚䅕䅑杷允䅁䅁䅑䅁䑁䅁䅁䅁䭁䅁䅁䅁䙁䅁䅁䅁䅁䱅䅚权啁允䅁允䅁䅁䅅䅁䭁䉁䉙䅁䵁䅉䅅䅁䙁䅁䅁睁䅁䅁䅁权䅁䅁䅁兂䅁䅁䅁䅁歁䅑䅯杒䅁䅁䅯睑䅁䅁䅅䅁䉁䅁䅁兂㉁䉔煯歷䨹䅑杷允䅁䅁䅕䅁䑁䅁䅁䅁䭁䅁䅁䅁䙁䅁䅁䅁䅁煒䅸权䝂䅁䅁权䑂䅁䅁允䅁䅁䅅䅁䙁䅁啲時ㅡ䕇䅤䍄䉁䅁䅁兂䅁䅁䅍䅁䅁䅁䅯䅁䅁䅁䅕䅁䅁䅁㉁啰䭁䕁䅙䅁䭁䕁䅍䅁䉁䅁䅁允䅁䅁䅕呂呫䔵兹稴䴸䅉䅅䅁䙁䅁䅁睁䅁䅁䅁权䅁䅁䅁兂䅁䅁䅁䉁⽋䅑䅯杒䅁䅁䅯睑䅁䅁䅅䅁䉁䅁䅁权湁䅁䅁䍄䉁䅁䅁兂䅁䅁䅍䅁䅁䅁䅯䅁䅁䅁䅕䅁䅁䅁䅃つ䭁䕁䅙䅁䭁䕁䅍䅁䉁䅁䅁允䅁䅁䅕洳捉圴牎歓䵁䅉䅅䅁䙁䅁䅁睁䅁䅁䅁权䅁䅁䅁兂䅁䅁䅁䅁她䅑䅯杏䅁䅁䅯睐䅁䅁䅅䅁䉁䅁䅁杄慁䅁䅁免穁䑁䅣免ぁ䑁䅉李畁䑁䅁䅍睁䑁䅅䅁䵁䅉䅅䅁䙁䅁䅁睁䅁䅁䅁权䅁䅁䅁兂䅁䅁䅁䅁摩䅑䅯睒䅁䅁䅯児䅁䅁䅅䅁䉁䅁䅁杄啁䅁䅁免㑁䍁䄴䅎㕁䑁䅕杍睁䑁䅣䅁䵁䅉䅅䅁䙁䅁䅁睁䅁䅁䅁权䅁䅁䅁兂䅁䅁䅁䅁硂䅑䅯杒䅁䅁䅯睑䅁䅁䅅䅁䉁䅁䅁兂杄䈹歴硺䱊䅑杷允䅁䅁䅕䅁䑁䅁䅁䅁䭁䅁䅁䅁䙁䅁䅁䅁䅁煕䅴权㙁䅁䅁权⭁䅁䅁允䅁䅁䅅䅁佁䉁䅉䅁硁䑁䅅睍祁䑁䅉睍硁䑁䅙䅁䵁䅉䅅䅁䙁䅁䅁睁䅁䅁䅁权䅁䅁䅁兂䅁䅁䅁䅁あ䅑䅯杒䅁䅁䅯睑䅁䅁䅅䅁䉁䅁䅁兂㡃剁⭶䅯䭰䅑杷允䅁䅁䅕䅁䑁䅁䅁䅁䭁䅁䅁䅁䙁䅁䅁䅁䅁䡁䅨权䝂䅁䅁权䑂䅁䅁允䅁䅁䅅䅁䙁乁䩱呯潱穪䅖䍄䉁䅁䅁兂䅁䅁䅍䅁䅁䅁䅯䅁䅁䅁䅕䅁䅁䅁睄䕥䭁䕁䅙䅁䭁䕁䅍䅁䉁䅁䅁允䅁䅁䅕ㅪ挲佁夵䕏䵁䅉䅅䅁䙁䅁䅁睁䅁䅁䅁权䅁䅁䅁兂䅁䅁䅁䍁䅩䅑䅯杒䅁䅁䅯睑䅁䅁䅅䅁䉁䅁䅁兂䩂扅杲浣ㅮ睐杷允䅁䅁䅕䅁䑁䅁䅁䅁䭁䅁䅁䅁䙁䅁䅁䅁䅁䱌䅰权䝂䅁䅁权䑂䅁䅁允䅁䅁䅅䅁䙁佁灹礶㕉番⽧䍄䉁䅁䅁兂䅁䅁䅍䅁䅁䅁䅯䅁䅁䅁䅕䅁䅁䅁奂䕪䭁䕁䄸䅁䭁䑁䅳䅁䉁䅁䅁允䅁䅁䅯䅕䅁䅁杷允䅁䅁䅕䅁䑁䅁䅁䅁䭁䅁䅁䅁䙁䅁䅁䅁䅁扨䅨权䝂䅁䅁权䑂䅁䅁允䅁䅁䅅䅁䙁䅁楒ㅧ呬兦䅰䍄䉁䅁䅁兂䅁䅁䅍䅁䅁䅁䅯䅁䅁䅁䅕䅁䅁䵁䩂〰䭁䕁䅙䅁䭁䕁䅍䅁䉁䅁䅁允䅁䅁䅯睊䅁䅁杷允䅁䅁䅕䅁䑁䅁䅁䅁䭁䅁䅁䅁䙁䅁䅁䅁䅁䡉䅸权䝂䅁䅁权䑂䅁䅁允䅁䅁䅅䅁䙁䝁橁牉䵥欹䅊䍄䉁䅁䅁兂䅁䅁䅍䅁䅁䅁䅯䅁䅁䅁䅕䅁䅁䅁䍄啵䭁䕁䅙䅁䭁䕁䅍䅁䉁䅁䅁允䅁䅁䅕㝇䑔瑯煯啕䵁䅉䅅䅁䙁䅁䅁睁䅁䅁䅁权䅁䅁䅁兂䅁䅁䅁䍁㉂䅑䅯杒䅁䅁䅯睑䅁䅁䅅䅁䉁䅁䅁兂䩂慃杲塗㕌睐杷允䅁䅁䅕䅁䑁䅁䅁䅁䭁䅁䅁䅁䙁䅁䅁䅁䅁䥗䅸权䝂䅁䅁权䕂䅁䅁允䅁䅁䅅䅁䙁䕁坙敘橨䕊䅖䍄䉁䅁䅁兂䅁䅁䅍䅁䅁䅁䅯䅁䅁䅁䅕䅁䅁䅁㑂ね䭁䕁䅙䅁䭁䕁䅑䅁䉁䅁䅁允䅁䅁䅕㉉ㄱ㉖䵅け䵁䅉䅅䅁䕁䅁䅁睁䅁䅁䅁权䅁䅁䅁兂䅁䅁䅁䉁穭䅑䅯杉䅁䅁䅅䅁䉁䅁䅁权歁䅁䅁䍄䉁䅁䅁兂䅁䅁䅍䅁䅁䅁䅯䅁䅁䅁䅕䅁䅁䅁潁歯䭁䕁䅙䅁䭁䕁䅑䅁䉁䅁䅁允䅁䅁䅕汚硑ㄶ䜵扬䴸䅉䅅䅁䙁䅁䅁睁䅁䅁䅁权䅁䅁䅁兂䅁䅁䅁䙁牋䅑䅯兔䅁䅁䅯材䅁䅁䅅䅁䉁䅁䅁杄十䅁䅁免㑁䍁䄴睎睁䑁䅍免㍁䅁䅁䍄䉁䅁䅁兂䅁䅁䅍䅁䅁䅁䅯䅁䅁䅁䅕䅁䅁䅁十ぶ䭁䕁䅙䅁䭁䕁䅑䅁䉁䅁䅁允䅁䅁䅯睊䅁䅁杷允䅁䅁䅕䅁䑁䅁䅁䅁䭁䅁䅁䅁䙁䅁䅁䅁䅁煒䅸权䝂䅁䅁权䕂䅁䅁允䅁䅁䅅䅁䙁偁䕁䍚䝮䕫䅚䍄䉁䅁䅁兂䅁䅁䅍䅁䅁䅁䅯䅁䅁䅁䅕䅁䅁䅁䅁䕤䭁䕁䅙䅁䭁䕁䅑䅁䉁䅁䅁允䅁䅁䅕噭礲晭婖歕䵁䅉䅅䅁䙁䅁䅁睁䅁䅁䅁权䅁䅁䅁兂䅁䅁䅁䥁祵䅑䅯杒䅁䅁䅯䅒䅁䅁䅅䅁䉁䅁䅁兂坄扡佮㕗申睐杷允䅁䅁䅕䅁䑁䅁䅁䅁䭁䅁䅁䅁䙁䅁䅁䅁䅁䱌䅰权䝂䅁䅁权䕂䅁䅁允䅁䅁䅅䅁䙁䍁楉啓橍㝑⽙䍄䉁䅁䅁䅂䅁䅁䅍䅁䅁䅁䅯䅁䅁䅁䅕䅁䅁䅁䭂䕴䭁䥁䅧䅁䉁䅁䅁允䅁䅁䄴䅃䅁䑁䅅䅍睁䅁䅁䍄䉁䅁䅁兂䅁䅁䅍䅁䅁䅁䅯䅁䅁䅁䅕䅁䅁䅁䙃䕵䭁䕁䅙䅁䭁䕁䅑䅁䉁䅁䅁允䅁䅁䅕䐲佋卨㕇啂䵁䅉䅅䅁䙁䅁䅁睁䅁䅁䅁权䅁䅁䅁兂䅁䅁䅁偁婃䅑䅯杒䅁䅁䅯䅒䅁䅁䅅䅁䉁䅁䅁兂捂䝐砯䵶橘睐杷允䅁䅁䅕䅁䑁䅁䅁䅁䭁䅁䅁䅁䙁䅁䅁䅁䅁煎䅖权䝂䅁䅁权䕂䅁䅁允䅁䅁䅅䅁䙁䥁䰸卐〷䱵⽁䍄䉁䅁䅁兂䅁䅁䅍䅁䅁䅁䅯䅁䅁䅁䅕䅁䅁䅁䍄啵䭁䕁䅙䅁䭁䕁䅑䅁䉁䅁䅁允䅁䅁䅕攰㍱ぷ㕔歕䵁䅉䅅䅁䙁䅁䅁睁䅁䅁䅁权䅁䅁䅁兂䅁䅁䅁䅁慂䅑䅯杒䅁䅁䅯䅒䅁䅁䅅䅁䉁䅁䅁兂十奉潭䩆䥬䅑杷允䅁䅁䅕䅁䑁䅁䅁䅁䭁䅁䅁䅁䙁䅁䅁䅁䅁煔䅒权䝂䅁䅁权䕂䅁䅁允䅁䅁䅅䅁䙁䵁穘瑉㉫䉷䅆䍄䉁䅁䅁兂䅁䅁䅍䅁䅁䅁䅯䅁䅁䅁䅕䅁䅁䅁煃啲䭁䑁䅯䅁䭁䑁䅳䅁䉁䅁䅁允䅁䅁䅯睊䅁䅁杷允䅁䅁䅕䅁䑁䅁䅁䅁䭁䅁䅁䅁䙁䅁䅁䅁䅁扖䅸权䝂䅁䅁权䕂䅁䅁允䅁䅁䅅䅁䙁䵁䩃十䝣䭮⽧䍄䉁䅁䅁兂䅁䅁䅍䅁䅁䅁䅯䅁䅁䅁䅕䅁䅁䅁杄歨䭁䕁䅙䅁䭁䕁䅑䅁䉁䅁䅁允䅁䅁䅕硤摔塕䡒吴䴸䅉䅅䅁䙁䅁䅁睁䅁䅁䅁权䅁䅁䅁兂䅁䅁䅁䅁睱䅑䅯杒䅁䅁䅯䅒䅁䅁䅅䅁䉁䅁䅁兂扃愸㠴祗乬䅑杷允䅁䅁䅕䅁䑁䅁䅁䅁䭁䅁䅁䅁䙁䅁䅁䅁䅁䥷䅰权䝂䅁䅁权䕂䅁䅁允䅁䅁䅅䅁䙁偁⭓䈲湺ふ䅆䍄䉁䅁䅁兂䅁䅁䅍䅁䅁䅁䅯䅁䅁䅁䅕䅁䅁䵁噁䔰䭁䕁䅙䅁䭁䕁䅑䅁䉁䅁䅁允䅁䅁䅯睊䅁䅁杷允䅁䅁䅕䅁䑁䅁䅁䅁䭁䅁䅁䅁䙁䅁䅁䅁䅁䡉䅚权䝂䅁䅁权䕂䅁䅁允䅁䅁䅅䅁䙁䕁㥉坓䝌桩䅂䍄䉁䅁䅁兂䅁䅁䅍䅁䅁䅁䅯䅁䅁䅁䅕䅁䅁䅁扄ふ䭁䕁䅁䅁䭁䕁䅑䅁䉁䅁䅁允䅁䅁䅯睊䅁䅁杷允䅁䅁䅕䅁䑁䅁䅁䅁䭁䅁䅁䅁䙁䅁䅁䅁䅄摓䅎权䝂䅁䅁权䕂䅁䅁允䅁䅁䅅䅁䭁䍁䅣䅁䵁䅉䅅䅁䙁䅁䅁睁䅁䅁䅁权䅁䅁䅁兂䅁䅁䅁䅁硂䅑䅯杒䅁䅁䅯䅒䅁䅁䅅䅁䉁䅁䅁兂㥃汯堹卡䭨䅑杷允䅁䅁䅕䅁䑁䅁䅁䅁䭁䅁䅁䅁䙁䅁䅁䅁䅁䩦䅴权䝂䅁䅁权䕂䅁䅁允䅁䅁䅅䅁䙁䅁䅁䅁䅁䅁䅁䍄䉁䅁䅁兂䅁䅁䅍䅁䅁䅁䅯䅁䅁䅁䅕䅁䅁䅁䅁䕊䭁䕁䅙䅁䭁䕁䅑䅁䉁䅁䅁允䅁䅁䅕测汫ㅅ搴䕓䵁䅉䅅䅁䙁䅁䅁睁䅁䅁䅁权䅁䅁䅁兂䅁䅁䅁䍁㡂䅑䅯杒䅁䅁䅯䅒䅁䅁䅅䅁䉁䅁䅁兂摂捊兤㍌䥨䅑杷允䅁䅁䅕䅁䑁䅁䅁䅁䭁䅁䅁䅁䙁䅁䅁䅁䅁䥋䅂权䝂䅁䅁权䕂䅁䅁允䅁䅁䅅䅁䙁佁栴ㅙ㥍兰䅎䍄䉁䅁䅁兂䅁䅁䅍䅁䅁䅁䅯䅁䅁䅁䅕䅁䅁䅁㑄歶䭁䕁䅙䅁䭁䕁䅑䅁䉁䅁䅁允䅁䅁䅯睊䅁䅁杷允䅁䅁䅕䅁䑁䅁䅁䅁䭁䅁䅁䅁䙁䅁䅁䅁䅁䡁䅨权䝂䅁䅁权䕂䅁䅁允䅁䅁䅅䅁䙁䙁扡礷慯〱䅊䍄䉁䅁䅁兂䅁䅁䅍䅁䅁䅁䅯䅁䅁䅁䅕䅁䅁䅁睄䕥䭁䕁䅙䅁䭁䕁䅑䅁䉁䅁䅁允䅁䅁䅕丯椷挱癊啎䵁䅉䅅䅁䙁䅁䅁睁䅁䅁䅁权䅁䅁䅁兂䅁䅁䅁䡁批䅑䅯杒䅁䅁䅯兒䅁䅁䅅䅁䉁䅁䅁兂䅁䅁䅁䅁䅁䅁杷允䅁䅁䅕䅁䑁䅁䅁䅁䭁䅁䅁䅁䙁䅁䅁䅁䅁䥷䅰权䝂䅁䅁权䙂䅁䅁允䅁䅁䅅䅁䙁䥁搹䠳䕌䑤䅨䍄䉁䅁䅁兂䅁䅁䅍䅁䅁䅁䅯䅁䅁䅁䅕䅁䅁䅁睄䕥䭁䕁䅙䅁䭁䕁䅕䅁䉁䅁䅁允䅁䅁䅕䵅䅺潢桷歏䵁䅉䅅䅁䙁䅁䅁睁䅁䅁䅁权䅁䅁䅁兂䅁䅁䅁䙁䵩䅑䅯杒䅁䅁䅯兒䅁䅁䅅䅁䉁䅁䅁兂㡁扬佸稲卂䅑杷允䅁䅁䅕䅁䑁䅁䅁䅁䭁䅁䅁䅁䙁䅁䅁䅁䅁䭈䅒权䝂䅁䅁权䙂䅁䅁允䅁䅁䅅䅁䙁䩁偅湄乩乭⼸䍄䉁䅁䅁兂䅁䅁䅍䅁䅁䅁䅯䅁䅁䅁䅕䅁䅁䅁杁䕦䭁䕁䅙䅁䭁䕁䅕䅁䉁䅁䅁允䅁䅁䅕䉧嘷䵗湧啓䵁䅉䅅䅁䙁䅁䅁睁䅁䅁䅁权䅁䅁䅁兂䅁䅁䅁偁⭩䅑䅯杒䅁䅁䅯兒䅁䅁䅅䅁䉁䅁䅁权湁䅁䅁䍄䉁䅁䅁䅂䅁䅁䅍䅁䅁䅁䅯䅁䅁䅁䅕䅁䅁䅁偁啳䭁䍁䅉䅁䉁䅁䅁允䅁䅁䅯兊䅁䅁杷允䅁䅁䅕䅁䑁䅁䅁䅁䭁䅁䅁䅁䙁䅁䅁䅁䅁扨䅨权䝂䅁䅁权䙂䅁䅁允䅁䅁䅅䅁䙁䝁䩂樫㍊睓䅸䍄䉁䅁䅁兂䅁䅁䅍䅁䅁䅁䅯䅁䅁䅁䅕䅁䅁䅁啂歵䭁䕁䅙䅁䭁䕁䅕䅁䉁䅁䅁允䅁䅁䅕偭桅䉥敦䕐䵁䅉䅅䅁䙁䅁䅁睁䅁䅁䅁权䅁䅁䅁兂䅁䅁䅁佁䝃䅑䅯杒䅁䅁䅯兒䅁䅁䅅䅁䉁䅁䅁兂䱄祪乤䩗䑉䅑杷允䅁䅁䅕䅁䑁䅁䅁䅁䭁䅁䅁䅁䙁䅁䅁䅁䅁䩥䅴权䝂䅁䅁权䙂䅁䅁允䅁䅁䅅䅁䙁䙁睈坘番䐫䄹䍄䉁䅁䅁兂䅁䅁䅍䅁䅁䅁䅯䅁䅁䅁䅕䅁䅁䅁潁歯䭁䕁䅙䅁䭁䕁䅕䅁䉁䅁䅁允䅁䅁䅕兢啡び嘷穨䴸䅉䅅䅁䙁䅁䅁睁䅁䅁䅁权䅁䅁䅁兂䅁䅁䅁䕁潱䅑䅯兓䅁䅁䅯睐䅁䅁䅅䅁䉁䅁䅁杄十䅁䅁䅎畁䑁䅉免㕁䑁䅣兎穁䅁䅁䍄䉁䅁䅁兂䅁䅁䅍䅁䅁䅁䅯䅁䅁䅁䅕䅁䅁䵁噁䔰䭁䕁䅙䅁䭁䕁䅕䅁䉁䅁䅁允䅁䅁䅯睊䅁䅁杷允䅁䅁䅕䅁䑁䅁䅁䅁䭁䅁䅁䅁䙁䅁䅁䅁䅁煒䅸权䝂䅁䅁权䙂䅁䅁允䅁䅁䅅䅁䙁䅁晈㍓硢歆䅰䍄䉁䅁䅁兂䅁䅁䅍䅁䅁䅁䅯䅁䅁䅁䅕䅁䅁䅁䅁䕤䭁䕁䅙䅁䭁䕁䅕䅁䉁䅁䅁允䅁䅁䅕䵬牋潊䕴歕䵁䅉䅅䅁䙁䅁䅁睁䅁䅁䅁权䅁䅁䅁兂䅁䅁䅁䍁㙹䅑䅯杒䅁䅁䅯兒䅁䅁䅅䅁䉁䅁䅁兂乂楲㐯瑘渲睐杷允䅁䅁䅕䅁䑁䅁䅁䅁䭁䅁䅁䅁䙁䅁䅁䅁䅁䩵䅤权㙁䅁䅁权㥁䅁䅁允䅁䅁䅅䅁佁䉁䅉䅁硁䑁䅉睍ㅁ䑁䅍睍硁䑁䅕䅁䵁䅉䅅䅁䙁䅁䅁睁䅁䅁䅁权䅁䅁䅁兂䅁䅁䅁乁权䅑䅯杒䅁䅁䅯兒䅁䅁䅅䅁䉁䅁䅁兂䉃歍坊䈸䝣䅑杷允䅁䅁䅕䅁䑁䅁䅁䅁䭁䅁䅁䅁䙁䅁䅁䅁䅁扖䅸权䝂䅁䅁权䙂䅁䅁允䅁䅁䅅䅁䙁䵁婐婡牭䩕⽥䍄䉁䅁䅁兂䅁䅁䅍䅁䅁䅁䅯䅁䅁䅁䅕䅁䅁䅁䅁䕥䭁䕁䅙䅁䭁䕁䅕䅁䉁䅁䅁允䅁䅁䅕䅷契䐷獴歏䵁䅉䅅䅁䙁䅁䅁睁䅁䅁䅁权䅁䅁䅁兂䅁䅁䅁䉁⽋䅑䅯杒䅁䅁䅯兒䅁䅁䅅䅁䉁䅁䅁权湁䅁䅁䍄䉁䅁䅁兂䅁䅁䅍䅁䅁䅁䅯䅁䅁䅁䅕䅁䅁䅁䅁歗䭁䕁䅙䅁䭁䕁䅕䅁䉁䅁䅁允䅁䅁䅕㑒䭂湫䝆啔䵁䅉䅅䅁䙁䅁䅁睁䅁䅁䅁权䅁䅁䅁兂䅁䅁䅁䕷呮䅑䅯杒䅁䅁䅯兒䅁䅁䅅䅁䉁䅁䅁权湁䅁䅁䍄䉁䅁䅁兂䅁䅁䅍䅁䅁䅁䅯䅁䅁䅁䅕䅁䅁䅁䭁䕳䭁䕁䅙䅁䭁䕁䅕䅁䉁䅁䅁允䅁䅁䅕故乚䴳畂歔䵁䅉䅅䅁䙁䅁䅁睁䅁䅁䅁权䅁䅁䅁兂䅁䅁䅁䍁㉂䅑䅯杒䅁䅁䅯兒䅁䅁䅅䅁䉁䅁䅁兂䙁婆奕桎婕䅑杷允䅁䅁䅕䅁䑁䅁䅁䅁䭁䅁䅁䅁䙁䅁䅁䅁䅁㝄䅆权乂䅁䅁权⭁䅁䅁允䅁䅁䅅䅁佁䉁䅑䅁硁䑁䅧杌硁䑁䅕䅍㍁䑁䅑免䅁䅁杷允䅁䅁䅑䅁䑁䅁䅁䅁䭁䅁䅁䅁䙁䅁䅁䅁䅁䭌䄵权允允䅁允䅁䅁䅅䅁䭁䡁䉙䅁䵁䅉䅅䅁䙁䅁䅁睁䅁䅁䅁权䅁䅁䅁兂䅁䅁䅁䕁欶䅑䅯杒䅁䅁䅯兒䅁䅁䅅䅁䉁䅁䅁兂潃㑤祎䌶䑍䅑杷允䅁䅁䅕䅁䑁䅁䅁䅁䭁䅁䅁䅁䙁䅁䅁䅁䅁䡁䅆权䝂䅁䅁权䙂䅁䅁允䅁䅁䅅䅁䙁䭁䰸䍰䥗て䅸䍄䉁䅁䅁兂䅁䅁䅍䅁䅁䅁䅯䅁䅁䅁䅕䅁䅁䅁㉁啰䭁䕁䅙䅁䭁䕁䅕䅁䉁䅁䅁允䅁䅁䅕婙偧睮⽰䑪䴸䅉䅅䅁䙁䅁䅁睁䅁䅁䅁权䅁䅁䅁兂䅁䅁䅁䵁㕋䅑䅯杒䅁䅁䅯兒䅁䅁䅅䅁䉁䅁䅁兂⽂䥪㑊䰷卬䅑杷允䅁䅁䅕䅁䑁䅁䅁䅁䭁䅁䅁䅁䙁䅁䅁䅁䅁䡷䅨权䡂䅁䅁权⽁䅁䅁允䅁䅁䅅䅁佁䉁䅉䅁硁䍁䄴免祁䑁䅕睎硁䑁䅫䅁䵁䅉䅅䅁䙁䅁䅁睁䅁䅁䅁权䅁䅁䅁兂䅁䅁䅁偁婃䅑䅯杒䅁䅁䅯兒䅁䅁䅅䅁䉁䅁䅁兂䩄湨楰奨湈睐杷允䅁䅁䅕䅁䑁䅁䅁䅁䭁䅁䅁䅁䙁䅁䅁䅁䅁䍁䅒权䝂䅁䅁权䙂䅁䅁允䅁䅁䅅䅁䙁佁灃戵⽗汏䅆䍄䉁䅁䅁兂䅁䅁䅍䅁䅁䅁䅯䅁䅁䅁䅕䅁䅁䅁潁䕧䭁䕁䅙䅁䭁䕁䅕䅁䉁䅁䅁允䅁䅁䅕䱶摨摘啤歂䵁䅉䅅䅁䙁䅁䅁睁䅁䅁䅁权䅁䅁䅁兂䅁䅁䅁䡁批䅑䅯兓䅁䅁䅯睏䅁䅁䅅䅁䉁䅁䅁杄十䅁䅁兏畁䑁䅫李㍁䑁䅉睎㑁䅁䅁䍄䉁䅁䅁兂䅁䅁䅍䅁䅁䅁䅯䅁䅁䅁䅕䅁䅁䅁䅁䕤䭁䕁䅫䅁䭁䑁䅳䅁䉁䅁䅁允䅁䅁䄴䅆䅁䑁䅅睍畁䑁䅕䅍祁䑁䅣䅎㑁䅁䅁䍄䉁䅁䅁兂䅁䅁䅍䅁䅁䅁䅯䅁䅁䅁䅕䅁䅁䅁㑂ね䭁䕁䅫䅁䭁䑁䅳䅁䉁䅁䅁允䅁䅁䄴䅆䅁䑁䅉睍畁䑁䅉䅍祁䑁䅫李ㅁ䅁䅁䍄䉁䅁䅁兂䅁䅁䅍䅁䅁䅁䅯䅁䅁䅁䅕䅁䅁䅁䝂䕲䭁䕁䅫䅁䭁䑁䅳䅁䉁䅁䅁允䅁䅁䄴䅆䅁䑁䅅䅍畁䑁䅍䅍㑁䑁䅉睍穁䅁䅁䍄䉁䅁䅁兂䅁䅁䅍䅁䅁䅁䅯䅁䅁䅁䅕䅁䅁䅁䙃䕵䭁䕁䅫䅁䭁䑁䅳䅁䉁䅁䅁允䅁䅁䄴杅䅁䑁䅍杌㑁䑁䅣兎ぁ䑁䅙杍䅁䅁杷允䅁䅁䅕䅁䑁䅁䅁䅁䭁䅁䅁䅁䙁䅁䅁䅁䅁㝱䄱权㙁䅁䅁权㝁䅁䅁允䅁䅁䅅䅁佁䉁䅉䅁硁䑁䅙免㑁䑁䅕李㉁䑁䅫䅁䵁䅉䅅䅁䙁䅁䅁睁䅁䅁䅁权䅁䅁䅁兂䅁䅁䅁䉷兘䅑䅯兓䅁䅁䅯睏䅁䅁䅅䅁䉁䅁䅁杄十䅁䅁䅏畁䑁䅙兏祁䑁䅑杍㑁䅁䅁䍄䉁䅁䅁兂䅁䅁䅍䅁䅁䅁䅯䅁䅁䅁䅕䅁䅁䅁捁䕰䭁䕁䅫䅁䭁䑁䅳䅁䉁䅁䅁允䅁䅁䄴䅆䅁䑁䅅䅍畁䑁䅑兏睁䑁䅉杍㉁䅁䅁䍄䉁䅁䅁兂䅁䅁䅍䅁䅁䅁䅯䅁䅁䅁䅕䅁䅁䅁啂歵䭁䕁䅫䅁䭁䑁䅳䅁䉁䅁䅁允䅁䅁䄴䅆䅁䑁䅅睍畁䑁䅅睍祁䑁䅕䅏㉁䅁䅁䍄䉁䅁䅁兂䅁䅁䅍䅁䅁䅁䅯䅁䅁䅁䅕䅁䅁䅁䅁歗䭁䕁䅫䅁䭁䑁䅳䅁䉁䅁䅁允䅁䅁䄴䅅䅁䑁䅫杌穁䑁䅑李㕁䑁䅕䅁䵁䅉䅅䅁䙁䅁䅁睁䅁䅁䅁权䅁䅁䅁兂䅁䅁䅁䥁㍂䅑䅯兓䅁䅁䅯睏䅁䅁䅅䅁䉁䅁䅁杄十䅁䅁兏畁䑁䅙兎㉁䑁䅅杍㑁䅁䅁䍄䉁䅁䅁兂䅁䅁䅍䅁䅁䅁䅯䅁䅁䅁䅕䅁䅁䅁䅁䕊䭁䕁䅫䅁䭁䑁䅳䅁䉁䅁䅁允䅁䅁䄴杅䅁䑁䅫杌㍁䑁䅉兎㉁䑁䅙睎䅁䅁杷允䅁䅁䅕䅁䑁䅁䅁䅁䭁䅁䅁䅁䙁䅁䅁䅁䅁䱌䅰权䩂䅁䅁权㝁䅁䅁允䅁䅁䅅䅁佁䉁䅉䅁㉁䍁䄴䅎ぁ䑁䅑李ぁ䑁䅣䅁䵁䅉䅅䅁䕁䅁䅁睁䅁䅁䅁权䅁䅁䅁兂䅁䅁䅁䕁穏䅑䅯杍䅁䅁䅅䅁䉁䅁䅁权潁䅁䅁䍄䉁䅁䅁兂䅁䅁䅍䅁䅁䅁䅯䅁䅁䅁䅕䅁䅁䅁奂䕪䭁䕁䅫䅁䭁䑁䅳䅁䉁䅁䅁允䅁䅁䄴䅅䅁䑁䅫杌硁䑁䅙䅏睁䑁䅣䅁䵁䅉䅅䅁䙁䅁䅁睁䅁䅁䅁权䅁䅁䅁兂䅁䅁䅁䵁㕋䅑䅯兓䅁䅁䅯睏䅁䅁䅅䅁䉁䅁䅁杄十䅁䅁䅎畁䑁䅑䅎穁䑁䅅李㑁䅁䅁䍄䉁䅁䅁兂䅁䅁䅍䅁䅁䅁䅯䅁䅁䅁䅕䅁䅁䅁十ぶ䭁䕁䅫䅁䭁䑁䅳䅁䉁䅁䅁允䅁䅁䅯睊䅁䅁杷允䅁䅁䅕䅁䑁䅁䅁䅁䭁䅁䅁䅁䙁䅁䅁䅁䅁捯䅆权䩂䅁䅁权㡁䅁䅁允䅁䅁䅅䅁佁䉁䅑䅁硁䑁䅍杌硁䑁䅅杍ぁ䑁䅕䅎䅁䅁杷允䅁䅁䅕䅁䑁䅁䅁䅁䭁䅁䅁䅁䙁䅁䅁䅁䅁䰫䄵权䩂䅁䅁权㝁䅁䅁允䅁䅁䅅䅁䭁䍁䅣䅁䵁䅉䅅䅁䙁䅁䅁睁䅁䅁䅁权䅁䅁䅁兂䅁䅁䅁乁权䅑䅯兓䅁䅁䅯睏䅁䅁䅅䅁䉁䅁䅁杄十䅁䅁䅎畁䑁䅑兏㉁䑁䅅睎ぁ䅁䅁䍄䉁䅁䅁兂䅁䅁䅍䅁䅁䅁䅯䅁䅁䅁䅕䅁䅁䅁杄歨䭁䕁䅫䅁䭁䑁䅳䅁䉁䅁䅁允䅁䅁䄴䅅䅁䑁䅍杌ぁ䑁䅑免ㅁ䑁䅫䅁䵁䅉䅅䅁䙁䅁䅁睁䅁䅁䅁权䅁䅁䅁兂䅁䅁䅁䵁䭃䅑䅯兓䅁䅁䅯睏䅁䅁䅅䅁䉁䅁䅁杄十䅁䅁䅎畁䑁䅉免㕁䑁䅕兏祁䅁䅁䍄䉁䅁䅁䅂䅁䅁䅍䅁䅁䅁䅯䅁䅁䅁䅕䅁䅁䅁䑂び䭁䑁䅁䅁䉁䅁䅁允䅁䅁䅯䅋䅁䅁杷允䅁䅁䅕䅁䑁䅁䅁䅁䭁䅁䅁䅁䙁䅁䅁䅁䅁牃䅂权䩂䅁䅁权㝁䅁䅁允䅁䅁䅅䅁佁䉁䅉䅁祁䑁䅅杌硁䑁䅧睎硁䑁䅅䅁䵁䅉䅅䅁䙁䅁䅁睁䅁䅁䅁权䅁䅁䅁兂䅁䅁䅁䍁㉂䅑䅯兓䅁䅁䅯睏䅁䅁䅅䅁䉁䅁䅁杄十䅁䅁睍畁䑁䅅兏ぁ䑁䅕睎ぁ䅁䅁䍄䉁䅁䅁兂䅁䅁䅍䅁䅁䅁䅯䅁䅁䅁䅕䅁䅁䅁䱃歳䭁䕁䅫䅁䭁䑁䅳䅁䉁䅁䅁允䅁䅁䄴杅䅁䑁䅑杌㍁䑁䅕睎㕁䑁䅁免䅁䅁杷允䅁䅁䅕䅁䑁䅁䅁䅁䭁䅁䅁䅁䙁䅁䅁䅁䅁扖䅸权䩂䅁䅁权㝁䅁䅁允䅁䅁䅅䅁佁䉁䅑䅁硁䑁䅅杌ぁ䑁䅧睍ㅁ䑁䅉杍䅁䅁杷允䅁䅁䅕䅁䑁䅁䅁䅁䭁䅁䅁䅁䙁䅁䅁䅁䅄摓䅎权䩂䅁䅁权㝁䅁䅁允䅁䅁䅅䅁䭁䍁䅣䅁䵁䅉䅅䅁䙁䅁䅁睁䅁䅁䅁权䅁䅁䅁兂䅁䅁䅁䑁污䅑䅯兓䅁䅁䅯睏䅁䅁䅅䅁䉁䅁䅁杄十䅁䅁免硁䍁䄴杍ㅁ䑁䅕睎㉁䅁䅁䍄䉁䅁䅁兂䅁䅁䅍䅁䅁䅁䅯䅁䅁䅁䅕䅁䅁䅁佂䕰䭁䕁䅫䅁䭁䑁䅳䅁䉁䅁䅁允䅁䅁䄴杅䅁䑁䅍杌ㅁ䑁䅧䅍ㅁ䑁䅫䅏䅁䅁杷允䅁䅁䅕䅁䑁䅁䅁䅁䭁䅁䅁䅁䙁䅁䅁䅁䅁䡉䅸权䩂䅁䅁权㝁䅁䅁允䅁䅁䅅䅁佁䉁䅑䅁硁䑁䅁杌ㅁ䑁䅙䅏㉁䑁䅅杍䅁䅁杷允䅁䅁䅕䅁䑁䅁䅁䅁䭁䅁䅁䅁䙁䅁䅁䅁䅁䡁䅨权䩂䅁䅁权㝁䅁䅁允䅁䅁䅅䅁佁䉁䅑䅁硁䑁䅁杌ぁ䑁䅕免硁䑁䅧䅎䅁䅁杷允䅁䅁䅕䅁䑁䅁䅁䅁䭁䅁䅁䅁䙁䅁䅁䅁䅁䩦䅴权䩂䅁䅁权㡁䅁䅁允䅁䅁䅅䅁佁䉁䅉䅁㕁䍁䄴睎ぁ䑁䅍免㑁䑁䅕䅁䵁䅉䅅䅁䙁䅁䅁睁䅁䅁䅁权䅁䅁䅁兂䅁䅁䅁䅁あ䅑䅯兓䅁䅁䅯䅐䅁䅁䅅䅁䉁䅁䅁杄啁䅁䅁免穁䍁䄴免硁䑁䅅兏ぁ䑁䅑䅁䵁䅉䅅䅁䙁䅁䅁睁䅁䅁䅁权䅁䅁䅁兂䅁䅁䅁䡁扩䅑䅯兓䅁䅁䅯䅐䅁䅁䅅䅁䉁䅁䅁杄啁䅁䅁杍祁䍁䄴䅏ㅁ䑁䅫睎睁䑁䅙䅁䵁䅉䅅䅁䙁䅁䅁睁䅁䅁䅁权䅁䅁䅁兂䅁䅁䅁䕁獡䅑䅯兓䅁䅁䅯䅐䅁䅁䅅䅁䉁䅁䅁杄啁䅁䅁免睁䍁䄴免睁䑁䅙免祁䑁䅕䅁䵁䅉䅅䅁䙁䅁䅁睁䅁䅁䅁权䅁䅁䅁兂䅁䅁䅁䥁㑗䅑䅯兓䅁䅁䅯䅐䅁䅁䅅䅁䉁䅁䅁杄允䅁䅁睍畁䑁䅣䅏㑁䑁䅍睍䅁䅁杷允䅁䅁䅕䅁䑁䅁䅁䅁䭁䅁䅁䅁䙁䅁䅁䅁䅄摆䅂权䩂䅁䅁权㡁䅁䅁允䅁䅁䅅䅁佁䉁䅑䅁硁䑁䅑杌硁䑁䅁䅎ㅁ䑁䅍睍䅁䅁杷允䅁䅁䅕䅁䑁䅁䅁䅁䭁䅁䅁䅁䙁䅁䅁䅁䅁䭈䅒权䩂䅁䅁权㡁䅁䅁允䅁䅁䅅䅁佁䉁䅑䅁硁䑁䅁杌祁䑁䅕䅎穁䑁䅣兎䅁䅁杷允䅁䅁䅕䅁䑁䅁䅁䅁䭁䅁䅁䅁䙁䅁䅁䅁䅁䱖䅰权䩂䅁䅁权㡁䅁䅁允䅁䅁䅅䅁佁䉁䅑䅁硁䑁䅉杌㕁䑁䅅免㑁䑁䅑睍䅁䅁杷允䅁䅁䅕䅁䑁䅁䅁䅁䭁䅁䅁䅁䙁䅁䅁䅁䅁䙁䅰权䩂䅁䅁权㡁䅁䅁允䅁䅁䅅䅁佁䉁䅉䅁㕁䍁䄴免硁䑁䅧李㍁䑁䅉䅁䵁䅉䅅䅁䙁䅁䅁睁䅁䅁䅁权䅁䅁䅁兂䅁䅁䅁䥁㍂䅑䅯兓䅁䅁䅯䅐䅁䅁䅅䅁䉁䅁䅁杄佁䅁䅁兏畁䑁䅑免硁䑁䅧䅁䵁䅉䅅䅁䙁䅁䅁睁䅁䅁䅁权䅁䅁䅁兂䅁䅁䅁䍁䅩䅑䅯兓䅁䅁䅯児䅁䅁䅅䅁䉁䅁䅁杄十䅁䅁睍畁䑁䅕睍㍁䑁䅧兏㍁䅁䅁䍄䉁䅁䅁兂䅁䅁䅍䅁䅁䅁䅯䅁䅁䅁䅕䅁䅁䅁䅁䕊䭁䕁䅫䅁䭁䑁䅷䅁䉁䅁䅁允䅁䅁䄴杅䅁䑁䅫杌ぁ䑁䅣睎㍁䑁䅉兏䅁䅁杷允䅁䅁䅕䅁䑁䅁䅁䅁䭁䅁䅁䅁䙁䅁䅁䅁䅁䱌䅰权䩂䅁䅁权㡁䅁䅁允䅁䅁䅅䅁佁䉁䅉䅁㉁䍁䄴杍㕁䑁䅫睎ㅁ䑁䅍䅁䵁䅉䅅䅁䙁䅁䅁睁䅁䅁䅁权䅁䅁䅁兂䅁䅁䅁䙁䵩䅑䅯兓䅁䅁䅯䅐䅁䅁䅅䅁䉁䅁䅁杄十䅁䅁䅏畁䑁䅧兎㑁䑁䅑李㕁䅁䅁䍄䉁䅁䅁兂䅁䅁䅍䅁䅁䅁䅯䅁䅁䅁䅕䅁䅁䅁㑄歶䭁䕁䅫䅁䭁䑁䅷䅁䉁䅁䅁允䅁䅁䅯睊䅁䅁杷允䅁䅁䅕䅁䑁䅁䅁䅁䭁䅁䅁䅁䙁䅁䅁䅁䅁䬰䅂权䩂䅁䅁权㡁䅁䅁允䅁䅁䅅䅁佁䉁䅉䅁ぁ䍁䄴睍㕁䑁䅕䅍㑁䑁䅣䅁䵁䅉䅅䅁䕁䅁䅁睁䅁䅁䅁权䅁䅁䅁兂䅁䅁䅁䩁㙗䅑䅯杋䅁䅁䅅䅁䉁䅁䅁权䵁䅁䅁䍄䉁䅁䅁兂䅁䅁䅍䅁䅁䅁䅯䅁䅁䅁䅕䅁䅁䅁杄歨䭁䕁䅫䅁䭁䑁䅷䅁䉁䅁䅁允䅁䅁䄴杅䅁䑁䅍杌穁䑁䅙䅎祁䑁䅅睍䅁䅁杷允䅁䅁䅑䅁䑁䅁䅁䅁䭁䅁䅁䅁䙁䅁䅁䅁䅁㝨䅰权杁允䅁允䅁䅁䅅䅁䭁䅁䅷䅁䵁䅉䅅䅁䙁䅁䅁睁䅁䅁䅁权䅁䅁䅁兂䅁䅁䅁䵁䭃䅑䅯兓䅁䅁䅯䅐䅁䅁䅅䅁䉁䅁䅁杄十䅁䅁睍畁䑁䅧䅎㑁䑁䅉䅎㍁䅁䅁䍄䉁䅁䅁兂䅁䅁䅍䅁䅁䅁䅯䅁䅁䅁䅕䅁䅁䅁杁此䭁䕁䅫䅁䭁䑁䅷䅁䉁䅁䅁允䅁䅁䄴杅䅁䑁䅍杌硁䑁䅑䅍ㅁ䑁䅁睍䅁䅁杷允䅁䅁䅕䅁䑁䅁䅁䅁䭁䅁䅁䅁䙁䅁䅁䅁䅁㝩䅊权䩂䅁䅁权㡁䅁䅁允䅁䅁䅅䅁佁䉁䅁䅁ぁ䍁䄴李ㅁ䑁䅁兏穁䅁䅁䍄䉁䅁䅁䅂䅁䅁䅍䅁䅁䅁䅯䅁䅁䅁䅕䅁䅁䅁佂ば䭁䉁䉁䅁䉁䅁䅁允䅁䅁䅯杅䅅䅁杷允䅁䅁䅕䅁䑁䅁䅁䅁䭁䅁䅁䅁䙁䅁䅁䅁䅁扖䅸权䩂䅁䅁权㡁䅁䅁允䅁䅁䅅䅁佁䉁䅑䅁硁䑁䅅杌祁䑁䅉兎穁䑁䅍兏䅁䅁杷允䅁䅁䅕䅁䑁䅁䅁䅁䭁䅁䅁䅁䙁䅁䅁䅁䅁䙧䅆权煁允䅁权䉂䅁䅁允䅁䅁䅅䅁䭁䍁䅣䅁䵁䅉䅅䅁䙁䅁䅁睁䅁䅁䅁权䅁䅁䅁兂䅁䅁䅁䕷呮䅑䅯兓䅁䅁䅯䅐䅁䅁䅅䅁䉁䅁䅁权湁䅁䅁䍄䉁䅁䅁兂䅁䅁䅍䅁䅁䅁䅯䅁䅁䅁䅕䅁䅁䅁潁䕧䭁䕁䅫䅁䭁䑁䅷䅁䉁䅁䅁允䅁䅁䄴䅅䅁䑁䅍杌硁䑁䅉杍㑁䑁䅫䅁䵁䅉䅅䅁䙁䅁䅁睁䅁䅁䅁权䅁䅁䅁兂䅁䅁䅁䑁污䅑䅯兓䅁䅁䅯䅐䅁䅁䅅䅁䉁䅁䅁杄啁䅁䅁免硁䍁䄴䅍睁䑁䅉李㕁䑁䅧䅁䵁䅉䅅䅁䙁䅁䅁睁䅁䅁䅁权䅁䅁䅁兂䅁䅁䅁䅁硂䅑䅯兓䅁䅁䅯䅐䅁䅁䅅䅁䉁䅁䅁杄十䅁䅁兏畁䑁䅑兎㕁䑁䅧䅍㑁䅁䅁䍄䉁䅁䅁兂䅁䅁䅍䅁䅁䅁䅯䅁䅁䅁䅕䅁䅁䅁睄啭䭁䕁䅫䅁䭁䑁䅷䅁䉁䅁䅁允䅁䅁䄴䅆䅁䑁䅅䅍畁䑁䅕䅍㕁䑁䅉免ぁ䅁䅁䍄䉁䅁䅁兂䅁䅁䅍䅁䅁䅁䅯䅁䅁䅁䅕䅁䅁䅁佂䕰䭁䕁䅫䅁䭁䑁䅷䅁䉁䅁䅁允䅁䅁䄴杅䅁䑁䅍杌ぁ䑁䅅兏ぁ䑁䅅兏䅁䅁杷允䅁䅁䅕䅁䑁䅁䅁䅁䭁䅁䅁䅁䙁䅁䅁䅁䅁䡉䅸权䩂䅁䅁权㡁䅁䅁允䅁䅁䅅䅁佁䉁䅑䅁硁䑁䅁杌祁䑁䅫兏祁䑁䅅䅏䅁䅁杷允䅁䅁䅕䅁䑁䅁䅁䅁䭁䅁䅁䅁䙁䅁䅁䅁䅁牅䄹权䩂䅁䅁权㡁䅁䅁允䅁䅁䅅䅁䭁䍁䅣䅁䵁䅉䅅䅁䙁䅁䅁睁䅁䅁䅁权䅁䅁䅁兂䅁䅁䅁䵁㕋䅑䅯兓䅁䅁䅯䅐䅁䅁䅅䅁䉁䅁䅁杄十䅁䅁䅎畁䑁䅍䅎穁䑁䅉睎穁䅁䅁䍄䉁䅁䅁兂䅁䅁䅍䅁䅁䅁䅯䅁䅁䅁䅕䅁䅁䅁䅁䕥䭁䕁䅫䅁䭁䑁䅷䅁䉁䅁䅁允䅁䅁䄴䅆䅁䑁䅅䅍畁䑁䅅䅏㉁䑁䅙䅎㕁䅁䅁䍄䉁䅁䅁兂䅁䅁䅍䅁䅁䅁䅯䅁䅁䅁䅕䅁䅁䅁睄䕥䭁䕁䅫䅁䭁䑁䅷䅁䉁䅁䅁允䅁䅁䄴䅆䅁䑁䅅䅍畁䑁䅉兏穁䑁䅣睍穁䅁䅁䍄䉁䅁䅁兂䅁䅁䅍䅁䅁䅁䅯䅁䅁䅁䅕䅁䅁䅁灂䕵䭁䑁䅯䅁䭁䑁䅳䅁䉁䅁䅁允䅁䅁䅯睊䅁䅁杷允䅁䅁䅕䅁䑁䅁䅁䅁䭁䅁䅁䅁䙁䅁䅁䅁䅁䡁䅒权䩂䅁䅁权㥁䅁䅁允䅁䅁䅅䅁佁䉁䅑䅁硁䑁䅉杌ㅁ䑁䅧䅏祁䑁䅁䅎䅁䅁杷允䅁䅁䅕䅁䑁䅁䅁䅁䭁䅁䅁䅁䙁䅁䅁䅁䅁䠰䄱权䡂䅁䅁权㡁䅁䅁允䅁䅁䅅䅁佁䉁䅉䅁睁䍁䄴睎ぁ䑁䅑䅍硁䑁䅫䅁䵁䅉䅅䅁䙁䅁䅁睁䅁䅁䅁权䅁䅁䅁兂䅁䅁䅁䡁扩䅑䅯兓䅁䅁䅯児䅁䅁䅅䅁䉁䅁䅁杄啁䅁䅁杍祁䍁䄴䅎ぁ䑁䅙兏ぁ䑁䅉䅁䵁䅉䅅䅁䕁䅁䅁睁䅁䅁䅁权䅁䅁䅁兂䅁䅁䅁䥁桓䅑䅯杊䅁䅁䅅䅁䉁䅁䅁权湁䅁䅁䍄䉁䅁䅁兂䅁䅁䅍䅁䅁䅁䅯䅁䅁䅁䅕䅁䅁䅁䝂䕲䭁䕁䅫䅁䭁䑁䄰䅁䉁䅁䅁允䅁䅁䄴杅䅁䑁䅫杌㍁䑁䅙䅎硁䑁䅧杍䅁䅁杷允䅁䅁䅕䅁䑁䅁䅁䅁䭁䅁䅁䅁䙁䅁䅁䅁䅁扨䅨权䩂䅁䅁权㥁䅁䅁允䅁䅁䅅䅁佁䉁䅉䅁ぁ䍁䄴䅍硁䑁䅍兏祁䑁䅑䅁䵁䅉䅅䅁䙁䅁䅁睁䅁䅁䅁权䅁䅁䅁兂䅁䅁䅁䉷兘䅑䅯兓䅁䅁䅯児䅁䅁䅅䅁䉁䅁䅁权湁䅁䅁䍄䉁䅁䅁兂䅁䅁䅍䅁䅁䅁䅯䅁䅁䅁䅕䅁䅁䅁捁䕰䭁䕁䅫䅁䭁䑁䄰䅁䉁䅁䅁允䅁䅁䄴杅䅁䑁䅣杌㉁䑁䅣兏穁䑁䅣兏䅁䅁杷允䅁䅁䅕䅁䑁䅁䅁䅁䭁䅁䅁䅁䙁䅁䅁䅁䅁䱖䅰权䩂䅁䅁权㥁䅁䅁允䅁䅁䅅䅁佁䉁䅉䅁硁䑁䅉杌ㅁ䑁䅙睎ㅁ䑁䅅䅁䵁䅉䅅䅁䙁䅁䅁睁䅁䅁䅁权䅁䅁䅁兂䅁䅁䅁䍁楩䅑䅯兓䅁䅁䅯児䅁䅁䅅䅁䉁䅁䅁杄允䅁䅁兎畁䑁䅍䅎ぁ䑁䅙兎䅁䅁杷允䅁䅁䅕䅁䑁䅁䅁䅁䭁䅁䅁䅁䙁䅁䅁䅁䅁䙁䅰权䩂䅁䅁权㥁䅁䅁允䅁䅁䅅䅁佁䉁䅁䅁㑁䍁䄴䅏硁䑁䅕兏㕁䅁䅁䍄䉁䅁䅁兂䅁䅁䅍䅁䅁䅁䅯䅁䅁䅁䅕䅁䅁䅁䅃つ䭁䕁䅫䅁䭁䑁䄰䅁䉁䅁䅁允䅁䅁䄴杅䅁䑁䅫杌睁䑁䅉䅍㍁䑁䅁免䅁䅁杷允䅁䅁䅕䅁䑁䅁䅁䅁䭁䅁䅁䅁䙁䅁䅁䅁䅁䭎䄵权乂䅁䅁权㝁䅁䅁允䅁䅁䅅䅁佁䉁䅧䅁祁䑁䅣䅍㑁䍁䄴兏㑁䑁䅫李硁䑁䅙䅁䵁䅉䅅䅁䙁䅁䅁睁䅁䅁䅁权䅁䅁䅁兂䅁䅁䅁䅁歁䅑䅯兓䅁䅁䅯児䅁䅁䅅䅁䉁䅁䅁杄十䅁䅁兏畁䑁䅁䅏穁䑁䅉䅍ぁ䅁䅁䍄䉁䅁䅁兂䅁䅁䅍䅁䅁䅁䅯䅁䅁䅁䅕䅁䅁䅁䅄歩䭁䕁䅫䅁䭁䑁䄸䅁䉁䅁䅁允䅁䅁䄴杅䅁䑁䅑杌ぁ䑁䅁免ㅁ䑁䅅免䅁䅁杷允䅁䅁䅕䅁䑁䅁䅁䅁䭁䅁䅁䅁䙁䅁䅁䅁䅁䱌䅰权䩂䅁䅁权㥁䅁䅁允䅁䅁䅅䅁佁䉁䅉䅁ㅁ䍁䄴䅏ぁ䑁䅣睎ㅁ䑁䅫䅁䵁䅉䅅䅁䙁䅁䅁睁䅁䅁䅁权䅁䅁䅁兂䅁䅁䅁䙁䵩䅑䅯兓䅁䅁䅯児䅁䅁䅅䅁䉁䅁䅁杄十䅁䅁䅏畁䑁䅍兏ぁ䑁䅙䅍祁䅁䅁䍄䉁䅁䅁兂䅁䅁䅍䅁䅁䅁䅯䅁䅁䅁䅕䅁䅁䅁杁此䭁䕁䅫䅁䭁䑁䄰䅁䉁䅁䅁允䅁䅁䄴杅䅁䑁䅍杌ㅁ䑁䅕䅍穁䑁䅕䅎䅁䅁杷允䅁䅁䅕䅁䑁䅁䅁䅁䭁䅁䅁䅁䙁䅁䅁䅁䅁䡉䅸权䩂䅁䅁权㥁䅁䅁允䅁䅁䅅䅁佁䉁䅉䅁㕁䍁䄴䅏㑁䑁䅙兏㕁䑁䅫䅁䵁䅉䅅䅁䙁䅁䅁睁䅁䅁䅁权䅁䅁䅁兂䅁䅁䅁䉁⽋䅑䅯兓䅁䅁䅯児䅁䅁䅅䅁䉁䅁䅁权湁䅁䅁䍄䉁䅁䅁兂䅁䅁䅍䅁䅁䅁䅯䅁䅁䅁䅕䅁䅁䅁䍄啵䭁䕁䅫䅁䭁䑁䄰䅁䉁䅁䅁允䅁䅁䄴杅䅁䑁䅑杌ぁ䑁䅁免穁䑁䅁免䅁䅁杷允䅁䅁䅕䅁䑁䅁䅁䅁䭁䅁䅁䅁䙁䅁䅁䅁䅁䤴䅚权䩂䅁䅁权㥁䅁䅁允䅁䅁䅅䅁佁䉁䅉䅁穁䍁䄴睎睁䑁䅍兎硁䑁䅅䅁䵁䅉䅅䅁䙁䅁䅁睁䅁䅁䅁权䅁䅁䅁兂䅁䅁䅁䵁䭃䅑䅯兓䅁䅁䅯児䅁䅁䅅䅁䉁䅁䅁杄允䅁䅁䅎畁䑁䅁睍ㅁ䑁䅙兏䅁䅁杷允䅁䅁䅕䅁䑁䅁䅁䅁䭁䅁䅁䅁䙁䅁䅁䅁䅁牃䅂权䩂䅁䅁权㥁䅁䅁允䅁䅁䅅䅁佁䉁䅑䅁祁䑁䅁杌㕁䑁䅣李㉁䑁䅑䅏䅁䅁杷允䅁䅁䅕䅁䑁䅁䅁䅁䭁䅁䅁䅁䙁䅁䅁䅁䅁扖䅸权䩂䅁䅁权㥁䅁䅁允䅁䅁䅅䅁佁䉁䅁䅁㕁䍁䄴䅎ぁ䑁䅙睎㉁䅁䅁䍄䉁䅁䅁兂䅁䅁䅍䅁䅁䅁䅯䅁䅁䅁䅕䅁䅁䵁䩂〰䭁䕁䅫䅁䭁䑁䄰䅁䉁䅁䅁允䅁䅁䅯睊䅁䅁杷允䅁䅁䅕䅁䑁䅁䅁䅁䭁䅁䅁䅁䙁䅁䅁䅁䅁䨸䅬权䩂䅁䅁权㥁䅁䅁允䅁䅁䅅䅁佁䉁䅉䅁㍁䍁䄴兏穁䑁䅁睎睁䑁䅉䅁䵁䅉䅅䅁䙁䅁䅁睁䅁䅁䅁权䅁䅁䅁兂䅁䅁䅁䕁欶䅑䅯兓䅁䅁䅯児䅁䅁䅅䅁䉁䅁䅁杄十䅁䅁睍畁䑁䅣兎硁䑁䅕睍㕁䅁䅁䍄䉁䅁䅁兂䅁䅁䅍䅁䅁䅁䅯䅁䅁䅁䅕䅁䅁䅁䅁啣䭁䕁䅫䅁䭁䑁䄰䅁䉁䅁䅁允䅁䅁䄴杅䅁䑁䅫杌睁䑁䅙李祁䑁䅅䅎䅁䅁杷允䅁䅁䅕䅁䑁䅁䅁䅁䭁䅁䅁䅁䙁䅁䅁䅁䅁䡁䅨权䩂䅁䅁权㥁䅁䅁允䅁䅁䅅䅁佁䉁䅉䅁㕁䍁䄴睎㍁䑁䅧䅏㕁䑁䅍䅁䵁䅉䅅䅁䙁䅁䅁睁䅁䅁䅁权䅁䅁䅁兂䅁䅁䅁䩁㑂䅑䅯䅑䅁䅁䅯睑䅁䅁䅅䅁䉁䅁䅁睁䱁充䅁䍄䉁䅁䅁兂䅁䅁䅍䅁䅁䅁䅯䅁䅁䅁䅕䅁䅁䅁睄䕥䭁䕁䅫䅁䭁䑁䄰䅁䉁䅁䅁允䅁䅁䄴杅䅁䑁䅫杌㑁䑁䅧免㍁䑁䅍免䅁䅁杷允䅁䅁䅕䅁䑁䅁䅁䅁䭁䅁䅁䅁䙁䅁䅁䅁䅁䩦䅴权䩂䅁䅁权⭁䅁䅁允䅁䅁䅅䅁佁䅁䅯䅁㕁䍁䄴睍硁䅁䅁䍄䉁䅁䅁兂䅁䅁䅍䅁䅁䅁䅯䅁䅁䅁䅕䅁䅁䅁䅁䕤䭁䕁䅫䅁䭁䑁䄴䅁䉁䅁䅁允䅁䅁䄴䅆䅁䑁䅅杍畁䑁䅙兎ぁ䑁䅍䅍祁䅁䅁䍄䉁䅁䅁兂䅁䅁䅍䅁䅁䅁䅯䅁䅁䅁䅕䅁䅁䅁㑂ね䭁䕁䅫䅁䭁䑁䄴䅁䉁䅁䅁允䅁䅁䄴䅆䅁䑁䅉䅎畁䑁䅑杍ㅁ䑁䅣兏硁䅁䅁䍄䉁䅁䅁兂䅁䅁䅍䅁䅁䅁䅯䅁䅁䅁䅕䅁䅁䵁䩂〰䭁䕁䄰䅁䭁䑁䄴䅁䉁䅁䅁允䅁䅁䅯睊䅁䅁杷允䅁䅁䅕䅁䑁䅁䅁䅁䭁䅁䅁䅁䙁䅁䅁䅁䅁煒䅸权䩂䅁䅁权⭁䅁䅁允䅁䅁䅅䅁佁䉁䅉䅁㕁䍁䄴兎穁䑁䅍䅏硁䑁䅕䅁䵁䅉䅅䅁䙁䅁䅁睁䅁䅁䅁权䅁䅁䅁兂䅁䅁䅁䥁㑗䅑䅯兓䅁䅁䅯材䅁䅁䅅䅁䉁䅁䅁杄十䅁䅁䅎畁䑁䅍䅍祁䑁䅅䅎㕁䅁䅁䍄䉁䅁䅁兂䅁䅁䅍䅁䅁䅁䅯䅁䅁䅁䅕䅁䅁䵁噁䔰䭁䕁䅫䅁䭁䑁䄴䅁䉁䅁䅁允䅁䅁䅯睊䅁䅁杷允䅁䅁䅕䅁䑁䅁䅁䅁䭁䅁䅁䅁䙁䅁䅁䅁䅁䱳䅎权䩂䅁䅁权㡁䅁䅁允䅁䅁䅅䅁佁䉁䅑䅁硁䑁䅍杌ぁ䑁䅕䅍祁䑁䅅睍䅁䅁杷允䅁䅁䅕䅁䑁䅁䅁䅁䭁䅁䅁䅁䙁䅁䅁䅁䅁䱖䅰权䩂䅁䅁权⭁䅁䅁允䅁䅁䅅䅁佁䉁䅑䅁硁䑁䅉杌㑁䑁䅕睎㍁䑁䅑兏䅁䅁杷允䅁䅁䅕䅁䑁䅁䅁䅁䭁䅁䅁䅁䙁䅁䅁䅁䅁䭋䅊权䩂䅁䅁权⭁䅁䅁允䅁䅁䅅䅁佁䉁䅉䅁㑁䍁䄴䅍㉁䑁䅁兎㑁䑁䅧䅁䵁䅉䅅䅁䙁䅁䅁睁䅁䅁䅁权䅁䅁䅁兂䅁䅁䅁䅁慂䅑䅯兓䅁䅁䅯材䅁䅁䅅䅁䉁䅁䅁杄十䅁䅁䅏畁䑁䅍睎硁䑁䅫睎祁䅁䅁䍄䉁䅁䅁兂䅁䅁䅍䅁䅁䅁䅯䅁䅁䅁䅕䅁䅁䅁䅁䕊䭁䕁䅫䅁䭁䑁䄴䅁䉁䅁䅁允䅁䅁䄴杅䅁䑁䅧杌㉁䑁䅕䅏㑁䑁䅁兏䅁䅁杷允䅁䅁䅕䅁䑁䅁䅁䅁䭁䅁䅁䅁䙁䅁䅁䅁䅁䱌䅰权䩂䅁䅁权⭁䅁䅁允䅁䅁䅅䅁佁䉁䅉䅁㑁䍁䄴免㉁䑁䅉䅎祁䑁䅍䅁䵁䅉䅅䅁䙁䅁䅁睁䅁䅁䅁权䅁䅁䅁兂䅁䅁䅁䙁䵩䅑䅯兓䅁䅁䅯材䅁䅁䅅䅁䉁䅁䅁杄十䅁䅁睎畁䑁䅣兎穁䑁䅑兎硁䅁䅁䍄䉁䅁䅁兂䅁䅁䅍䅁䅁䅁䅯䅁䅁䅁䅕䅁䅁䅁兄䕯䭁䕁䅫䅁䭁䑁䄴䅁䉁䅁䅁允䅁䅁䄴䅅䅁䑁䅕杌祁䑁䅙兎祁䑁䅧䅁䵁䅉䅅䅁䙁䅁䅁睁䅁䅁䅁权䅁䅁䅁兂䅁䅁䅁偁⭩䅑䅯兓䅁䅁䅯材䅁䅁䅅䅁䉁䅁䅁权湁䅁䅁䍄䉁䅁䅁兂䅁䅁䅍䅁䅁䅁䅯䅁䅁䅁䅕䅁䅁䅁杄歨䭁䕁䅫䅁䭁䑁䄴䅁䉁䅁䅁允䅁䅁䄴杅䅁䑁䅍杌㉁䑁䅑睎硁䑁䅍䅏䅁䅁杷允䅁䅁䅕䅁䑁䅁䅁䅁䭁䅁䅁䅁䙁䅁䅁䅁䅁䥷䅰权䩂䅁䅁权⭁䅁䅁允䅁䅁䅅䅁佁䉁䅉䅁ぁ䍁䄴杍㕁䑁䅫兏㍁䑁䅑䅁䵁䅉䅅䅁䕁䅁䅁睁䅁䅁䅁权䅁䅁䅁兂䅁䅁䅁䅁摩䅑䅯杁䅁䅁䅅䅁䉁䅁䅁权ぁ允䅁䍄䉁䅁䅁兂䅁䅁䅍䅁䅁䅁䅯䅁䅁䅁䅕䅁䅁䅁䭁䕳䭁䕁䅫䅁䭁䑁䄴䅁䉁䅁䅁允䅁䅁䄴杅䅁䑁䅉杍畁䑁䅧兏穁䑁䅍兏䅁䅁杷允䅁䅁䅕䅁䑁䅁䅁䅁䭁䅁䅁䅁䙁䅁䅁䅁䅁䡉䅚权䩂䅁䅁权⭁䅁䅁允䅁䅁䅅䅁佁䉁䅉䅁穁䍁䄴睍ぁ䑁䅙兏㕁䑁䅙䅁䵁䅉䅅䅁䙁䅁䅁睁䅁䅁䅁权䅁䅁䅁兂䅁䅁䅁䥁祵䅑䅯兓䅁䅁䅯材䅁䅁䅅䅁䉁䅁䅁杄十䅁䅁兎畁䑁䅙兎睁䑁䅣䅍祁䅁䅁䍄䉁䅁䅁兂䅁䅁䅍䅁䅁䅁䅯䅁䅁䅁䅕䅁䅁䅁噂䕶䭁䕁䅫䅁䭁䑁䄴䅁䉁䅁䅁允䅁䅁䄴䅆䅁䑁䅅杍畁䑁䅙免ㅁ䑁䅣睎祁䅁䅁䍄䉁䅁䅁兂䅁䅁䅍䅁䅁䅁䅯䅁䅁䅁䅕䅁䅁䵁䩂〰䭁䕁䅫䅁䭁䑁䄴䅁䉁䅁䅁允䅁䅁䅯睊䅁䅁杷允䅁䅁䅕䅁䑁䅁䅁䅁䭁䅁䅁䅁䙁䅁䅁䅁䅁䥋䅂权䩂䅁䅁权⭁䅁䅁允䅁䅁䅅䅁佁䉁䅉䅁穁䍁䄴睍祁䑁䅅李ㅁ䑁䅑䅁䵁䅉䅅䅁䙁䅁䅁睁䅁䅁䅁权䅁䅁䅁兂䅁䅁䅁䕁呃䅑䅯睔䅁䅁䅯睏䅁䅁䅅䅁䉁䅁䅁权啂䅁䅁䍄䉁䅁䅁兂䅁䅁䅍䅁䅁䅁䅯䅁䅁䅁䅕䅁䅁䅁㉁啰䭁䕁䅫䅁䭁䑁䄴䅁䉁䅁䅁允䅁䅁䄴䅆䅁䑁䅅杍畁䑁䅙免ㅁ䑁䅣睎祁䅁䅁䍄䉁䅁䅁兂䅁䅁䅍䅁䅁䅁䅯䅁䅁䅁䅕䅁䅁䅁硃び䭁䑁䅯䅁䭁䑁䄸䅁䉁䅁䅁允䅁䅁䄴杂䅁䑁䅙䅎䅁䅁杷允䅁䅁䅕䅁䑁䅁䅁䅁䭁䅁䅁䅁䙁䅁䅁䅁䅁䨸䅬权䩂䅁䅁权⭁䅁䅁允䅁䅁䅅䅁佁䉁䅑䅁硁䑁䅅杌㑁䑁䅧睍睁䑁䅕䅎䅁䅁杷允䅁䅁䅕䅁䑁䅁䅁䅁䭁䅁䅁䅁䙁䅁䅁䅁䅁煔䅒权䩂䅁䅁权⭁䅁䅁允䅁䅁䅅䅁佁䉁䅉䅁穁䍁䄴睎㉁䑁䅕䅍㑁䑁䅑䅁䵁䅉䅅䅁䕁䅁䅁睁䅁䅁䅁权䅁䅁䅁兂䅁䅁䅁䱁づ䅑䅯杍䅁䅁䅅䅁䉁䅁䅁权潁䅁䅁䍄䉁䅁䅁兂䅁䅁䅍䅁䅁䅁䅯䅁䅁䅁䅕䅁䅁䅁杁䕦䭁䕁䅫䅁䭁䑁䄴䅁䉁䅁䅁允䅁䅁䄴杅䅁䑁䅫杌ㅁ䑁䅫䅍祁䑁䅕兏䅁䅁杷允䅁䅁䅕䅁䑁䅁䅁䅁䭁䅁䅁䅁䙁䅁䅁䅁䅁牅䄹权䩂䅁䅁权⭁䅁䅁允䅁䅁䅅䅁䭁䍁䅣䅁䵁䅉䅅䅁䙁䅁䅁睁䅁䅁䅁权䅁䅁䅁兂䅁䅁䅁䵁㕋䅑䅯兓䅁䅁䅯材䅁䅁䅅䅁䉁䅁䅁杄十䅁䅁兎畁䑁䅁睎㑁䑁䅙䅎硁䅁䅁䍄䉁䅁䅁兂䅁䅁䅍䅁䅁䅁䅯䅁䅁䅁䅕䅁䅁䅁䅁䕥䭁䕁䅫䅁䭁䑁䄴䅁䉁䅁䅁允䅁䅁䄴杅䅁䑁䅫杌ぁ䑁䅙睎㉁䑁䅍杍䅁䅁杷允䅁䅁䅑䅁䑁䅁䅁䅁䭁䅁䅁䅁䙁䅁䅁䅁䅁㝧䅴权畂䅁䅁允䅁䅁䅅䅁䭁䝁䈴䅁䵁䅉䅅䅁䙁䅁䅁睁䅁䅁䅁权䅁䅁䅁兂䅁䅁䅁䡁扩䅑䅯兓䅁䅁䅯睐䅁䅁䅅䅁䉁䅁䅁杄啁䅁䅁杍穁䍁䄴李ㅁ䑁䅫䅍ぁ䑁䅙䅁䵁䅉䅅䅁䙁䅁䅁睁䅁䅁䅁权䅁䅁䅁兂䅁䅁䅁䙁㙓䅑䅯兓䅁䅁䅯睐䅁䅁䅅䅁䉁䅁䅁杄啁䅁䅁免祁䍁䄴李穁</t>
  </si>
  <si>
    <t>䑁䅍李穁䑁䅕䅁䵁䅉䅅䅁䙁䅁䅁睁䅁䅁䅁权䅁䅁䅁兂䅁䅁䅁䅁慂䅑䅯兓䅁䅁䅯睐䅁䅁䅅䅁䉁䅁䅁杄十䅁䅁䅏畁䑁䅍免硁䑁䅑䅎硁䅁䅁䍄䉁䅁䅁兂䅁䅁䅍䅁䅁䅁䅯䅁䅁䅁䅕䅁䅁䅁䅃つ䭁䕁䅫䅁䭁䑁䄸䅁䉁䅁䅁允䅁䅁䄴杅䅁䑁䅧杌ㅁ䑁䅁䅎硁䑁䅍䅎䅁䅁杷允䅁䅁䅕䅁䑁䅁䅁䅁䭁䅁䅁䅁䙁䅁䅁䅁䅁煎䅖权䩂䅁䅁权⽁䅁䅁允䅁䅁䅅䅁佁䉁䅑䅁硁䑁䅍杌睁䑁䅧䅎睁䑁䅫睎䅁䅁杷允䅁䅁䅕䅁䑁䅁䅁䅁䭁䅁䅁䅁䙁䅁䅁䅁䅁䨸䅬权䩂䅁䅁权⽁䅁䅁允䅁䅁䅅䅁佁䉁䅉䅁㕁䍁䄴䅎㕁䑁䅅䅏㉁䑁䅅䅁䵁䅉䅅䅁䙁䅁䅁睁䅁䅁䅁权䅁䅁䅁兂䅁䅁䅁乁权䅑䅯兓䅁䅁䅯睐䅁䅁䅅䅁䉁䅁䅁杄十䅁䅁兎畁䑁䅑兏硁䑁䅣兎硁䅁䅁䍄䉁䅁䅁兂䅁䅁䅍䅁䅁䅁䅯䅁䅁䅁䅕䅁䅁䅁䅁䕊䭁䕁䅫䅁䭁䑁䄸䅁䉁䅁䅁允䅁䅁䄴杅䅁䑁䅧杌ㅁ䑁䅕䅏硁䑁䅁䅏䅁䅁杷允䅁䅁䅕䅁䑁䅁䅁䅁䭁䅁䅁䅁䙁䅁䅁䅁䅁牊䅚权䝂䅁䅁权䉂䅁䅁允䅁䅁䅅䅁䙁佁剚睔㤴欱䅂䍄䉁䅁䅁兂䅁䅁䅍䅁䅁䅁䅯䅁䅁䅁䅕䅁䅁䅁潁歯䭁䕁䅫䅁䭁䑁䄸䅁䉁䅁䅁允䅁䅁䄴杅䅁䑁䅣杌㑁䑁䅣兏穁䑁䅙睍䅁䅁杷允䅁䅁䅕䅁䑁䅁䅁䅁䭁䅁䅁䅁䙁䅁䅁䅁䅁䩦䅴权䩂䅁䅁权⽁䅁䅁允䅁䅁䅅䅁佁䉁䅉䅁硁䑁䅁杌硁䑁䅑杍㑁䑁䅕䅁䵁䅉䅅䅁䙁䅁䅁睁䅁䅁䅁权䅁䅁䅁兂䅁䅁䅁佁䝃䅑䅯兓䅁䅁䅯睐䅁䅁䅅䅁䉁䅁䅁杄十䅁䅁睍畁䑁䅣李祁䑁䅉杍ぁ䅁䅁䍄䉁䅁䅁䅂䅁䅁䅍䅁䅁䅁䅯䅁䅁䅁䅕䅁䅁䅁奁歵䭁䥁䅧䅁䉁䅁䅁允䅁䅁䄴䅃䅁䑁䅅䅍睁䅁䅁䍄䉁䅁䅁兂䅁䅁䅍䅁䅁䅁䅯䅁䅁䅁䅕䅁䅁䵁噁䔰䭁䕁䅫䅁䭁䑁䄸䅁䉁䅁䅁允䅁䅁䅯睊䅁䅁杷允䅁䅁䅑䅁䑁䅁䅁䅁䭁䅁䅁䅁䙁䅁䅁䅁䅁䙧䅆权䍁䅁䅁允䅁䅁䅅䅁䭁䱁䉣䅁䵁䅉䅅䅁䙁䅁䅁睁䅁䅁䅁权䅁䅁䅁兂䅁䅁䅁䕁欶䅑䅯兓䅁䅁䅯睐䅁䅁䅅䅁䉁䅁䅁杄十䅁䅁睍畁䑁䅫䅍ㅁ䑁䅑䅍祁䅁䅁䍄䉁䅁䅁兂䅁䅁䅍䅁䅁䅁䅯䅁䅁䅁䅕䅁䅁䅁獁歵䭁䕁䅫䅁䭁䑁䄸䅁䉁䅁䅁允䅁䅁䄴杅䅁䑁䅧杌ㅁ䑁䅍睎㉁䑁䅫免䅁䅁杷允䅁䅁䅕䅁䑁䅁䅁䅁䭁䅁䅁䅁䙁䅁䅁䅁䅁牅䄹权䩂䅁䅁权⽁䅁䅁允䅁䅁䅅䅁䭁䍁䅣䅁䵁䅉䅅䅁䙁䅁䅁睁䅁䅁䅁权䅁䅁䅁兂䅁䅁䅁䕁獡䅑䅯兓䅁䅁䅯睐䅁䅁䅅䅁䉁䅁䅁杄十䅁䅁兏畁䑁䅑睎穁䑁䅅睍ぁ䅁䅁䍄䉁䅁䅁兂䅁䅁䅍䅁䅁䅁䅯䅁䅁䅁䅕䅁䅁䅁䙃䕵䭁䕁䅫䅁䭁䑁䄸䅁䉁䅁䅁允䅁䅁䄴杅䅁䑁䅑杌ぁ䑁䅕李ぁ䑁䅙睍䅁䅁杷允䅁䅁䅕䅁䑁䅁䅁䅁䭁䅁䅁䅁䙁䅁䅁䅁䅁扖䅸权䩂䅁䅁权⽁䅁䅁允䅁䅁䅅䅁佁䉁䅉䅁穁䍁䄴䅏㍁䑁䅑睎睁䑁䅉䅁䵁䅉䅅䅁䙁䅁䅁睁䅁䅁䅁权䅁䅁䅁兂䅁䅁䅁䡧䉶䅑䅯䅑䅁䅁䅯兑䅁䅁䅅䅁䉁䅁䅁睁睄剅䅍䍄䉁䅁䅁兂䅁䅁䅍䅁䅁䅁䅯䅁䅁䅁䅕䅁䅁䅁䅁䕤䭁䕁䅫䅁䭁䑁䄸䅁䉁䅁䅁允䅁䅁䄴杅䅁䑁䅅杍畁䑁䅉䅍ㅁ䑁䅕䅏䅁䅁杷允䅁䅁䅕䅁䑁䅁䅁䅁䭁䅁䅁䅁䙁䅁䅁䅁䅁牃䅂权䩂䅁䅁权⽁䅁䅁允䅁䅁䅅䅁佁䉁䅑䅁祁䑁䅅杌㕁䑁䅫睍㉁䑁䅑睍䅁䅁杷允䅁䅁䅕䅁䑁䅁䅁䅁䭁䅁䅁䅁䙁䅁䅁䅁䅁䥗䅸权䩂䅁䅁权⽁䅁䅁允䅁䅁䅅䅁佁䉁䅉䅁㍁䍁䄴李睁䑁䅍免硁䑁䅅䅁䵁䅉䅅䅁䙁䅁䅁睁䅁䅁䅁权䅁䅁䅁兂䅁䅁䅁䝁㑵䅑䅯杏䅁䅁䅯䅐䅁䅁䅅䅁䉁䅁䅁杄十䅁䅁睎㕁䑁䅅杌睁䑁䅁䅍硁䅁䅁䍄䉁䅁䅁兂䅁䅁䅍䅁䅁䅁䅯䅁䅁䅁䅕䅁䅁䅁杁此䭁䕁䅫䅁䭁䑁䄸䅁䉁䅁䅁允䅁䅁䄴杅䅁䑁䅍杌ぁ䑁䅙兏穁䑁䅉免䅁䅁杷允䅁䅁䅕䅁䑁䅁䅁䅁䭁䅁䅁䅁䙁䅁䅁䅁䅁㝩䅊权䩂䅁䅁权⽁䅁䅁允䅁䅁䅅䅁佁䉁䅉䅁ㅁ䍁䄴䅏㕁䑁䅑䅏㉁䑁䅅䅁䵁䅉䅅䅁䙁䅁䅁睁䅁䅁䅁权䅁䅁䅁兂䅁䅁䅁䍁稲䅑䅯兓䅁䅁䅯睐䅁䅁䅅䅁䉁䅁䅁杄啁䅁䅁杍㉁䍁䄴睎㍁䑁䅫李ぁ䑁䅙䅁䵁䅉䅅䅁䙁䅁䅁睁䅁䅁䅁权䅁䅁䅁兂䅁䅁䅁䕷呮䅑䅯兓䅁䅁䅯睐䅁䅁䅅䅁䉁䅁䅁权湁䅁䅁䍄䉁䅁䅁兂䅁䅁䅍䅁䅁䅁䅯䅁䅁䅁䅕䅁䅁䅁杁䕦䭁䕁䅫䅁䭁䑁䄸䅁䉁䅁䅁允䅁䅁䄴杅䅁䑁䅫杌ぁ䑁䅉䅎㉁䑁䅅兏䅁䅁杷允䅁䅁䅕䅁䑁䅁䅁䅁䭁䅁䅁䅁䙁䅁䅁䅁䅁䡁䅆权䩂䅁䅁权⽁䅁䅁允䅁䅁䅅䅁佁䉁䅉䅁㑁䍁䄴兎ぁ䑁䅅免㕁䑁䅕䅁䵁䅉䅅䅁䙁䅁䅁睁䅁䅁䅁权䅁䅁䅁兂䅁䅁䅁䵁㕋䅑䅯兓䅁䅁䅯睐䅁䅁䅅䅁䉁䅁䅁杄允䅁䅁兎畁䑁䅉睍ぁ䑁䅙睎䅁䅁杷允䅁䅁䅕䅁䑁䅁䅁䅁䭁䅁䅁䅁䙁䅁䅁䅁䅁䡁䅨权䩂䅁䅁权⽁䅁䅁允䅁䅁䅅䅁佁䉁䅉䅁㕁䍁䄴睍硁䑁䅍睍祁䑁䅅䅁䵁䅉䅅䅁䙁䅁䅁睁䅁䅁䅁权䅁䅁䅁兂䅁䅁䅁偁㑂䅑䅯兓䅁䅁䅯睐䅁䅁䅅䅁䉁䅁䅁杄十䅁䅁兏畁䑁䅑免㕁䑁䅅兏㉁䅁䅁䍄䉁䅁䅁兂䅁䅁䅍䅁䅁䅁䅯䅁䅁䅁䅕䅁䅁䅁䅁䕊䭁䕁䄰䅁䭁䑁䅳䅁䉁䅁䅁允䅁䅁䄴䅆䅁䑁䅉䅏畁䑁䅑䅏㉁䑁䅑杍ぁ䅁䅁䍄䉁䅁䅁䅂䅁䅁䅍䅁䅁䅁䅯䅁䅁䅁䅕䅁䅁䅁浃䕶䭁䭁䅍䅁䉁䅁䅁允䅁䅁䅯朸䅁䅁杷允䅁䅁䅕䅁䑁䅁䅁䅁䭁䅁䅁䅁䙁䅁䅁䅁䅁䡁䅆权乂䅁䅁权㝁䅁䅁允䅁䅁䅅䅁佁䉁䅑䅁祁䑁䅍杌㉁䑁䅧李ぁ䑁䅫䅏䅁䅁杷允䅁䅁䅕䅁䑁䅁䅁䅁䭁䅁䅁䅁䙁䅁䅁䅁䅁䱖䅰权乂䅁䅁权㝁䅁䅁允䅁䅁䅅䅁佁䉁䅑䅁祁䑁䅣杌㑁䑁䅕杍硁䑁䅍䅏䅁䅁杷允䅁䅁䅕䅁䑁䅁䅁䅁䭁䅁䅁䅁䙁䅁䅁䅁䅁䩥䅴权乂䅁䅁权㝁䅁䅁允䅁䅁䅅䅁佁䉁䅑䅁穁䑁䅁杌祁䑁䅍䅍睁䑁䅧䅏䅁䅁杷允䅁䅁䅑䅁䑁䅁䅁䅁䭁䅁䅁䅁䙁䅁䅁䅁䅁扳䅎权䍁䅁䅁允䅁䅁䅅䅁䭁䱁䅕䅁䵁䅉䅅䅁䙁䅁䅁睁䅁䅁䅁权䅁䅁䅁兂䅁䅁䅁䍁楩䅑䅯兔䅁䅁䅯睏䅁䅁䅅䅁䉁䅁䅁杄坁䅁䅁兎穁䑁䅫杌睁䑁䅙睍ぁ䑁䅅杍䅁䅁杷允䅁䅁䅕䅁䑁䅁䅁䅁䭁䅁䅁䅁䙁䅁䅁䅁䅄摓䅎权乂䅁䅁权㝁䅁䅁允䅁䅁䅅䅁䭁䍁䅣䅁䵁䅉䅅䅁䙁䅁䅁睁䅁䅁䅁权䅁䅁䅁兂䅁䅁䅁䥁㑗䅑䅯兔䅁䅁䅯睏䅁䅁䅅䅁䉁䅁䅁杄啁䅁䅁䅎硁䍁䄴兎ㅁ䑁䅕睍㑁䑁䅅䅁䵁䅉䅅䅁䙁䅁䅁睁䅁䅁䅁权䅁䅁䅁兂䅁䅁䅁䵁䭃䅑䅯兔䅁䅁䅯睏䅁䅁䅅䅁䉁䅁䅁杄啁䅁䅁杍㕁䍁䄴杍㕁䑁䅣兏祁䑁䅫䅁䵁䅉䅅䅁䙁䅁䅁睁䅁䅁䅁权䅁䅁䅁兂䅁䅁䅁䕁獡䅑䅯兔䅁䅁䅯睏䅁䅁䅅䅁䉁䅁䅁杄十䅁䅁杍睁䍁䄴睍㍁䑁䅣䅏ぁ䅁䅁䍄䉁䅁䅁兂䅁䅁䅍䅁䅁䅁䅯䅁䅁䅁䅕䅁䅁䅁䅁䕤䭁䕁䄰䅁䭁䑁䅳䅁䉁䅁䅁允䅁䅁䄴杅䅁䑁䅅李畁䑁䅫兎㍁䑁䅧睎䅁䅁杷允䅁䅁䅕䅁䑁䅁䅁䅁䭁䅁䅁䅁䙁䅁䅁䅁䅁䙁䅰权㙁䅁䅁权㝁䅁䅁允䅁䅁䅅䅁佁䉁䅉䅁ぁ䑁䅍杍㑁䑁䅧䅏祁䑁䅧䅁䵁䅉䅅䅁䙁䅁䅁睁䅁䅁䅁权䅁䅁䅁兂䅁䅁䅁䉁歹䅑䅯兔䅁䅁䅯睏䅁䅁䅅䅁䉁䅁䅁杄坁䅁䅁杍祁䑁䅣杌穁䑁䅕睍ぁ䑁䅣兏䅁䅁杷允䅁䅁䅕䅁䑁䅁䅁䅁䭁䅁䅁䅁䙁䅁䅁䅁䅁䥗䅸权乂䅁䅁权㝁䅁䅁允䅁䅁䅅䅁佁䉁䅑䅁祁䑁䅁杌ぁ䑁䅕睎睁䑁䅅䅎䅁䅁杷允䅁䅁䅕䅁䑁䅁䅁䅁䭁䅁䅁䅁䙁䅁䅁䅁䅁牷䅬权乂䅁䅁权㝁䅁䅁允䅁䅁䅅䅁佁䉁䅑䅁硁䑁䅑杌硁䑁䅅兎ㅁ䑁䅅睍䅁䅁杷允䅁䅁䅕䅁䑁䅁䅁䅁䭁䅁䅁䅁䙁䅁䅁䅁䅁䙁䅰权乂䅁䅁权㝁䅁䅁允䅁䅁䅅䅁佁䉁䅑䅁硁䑁䅧杌㕁䑁䅁䅍㉁䑁䅧䅏䅁䅁杷允䅁䅁䅕䅁䑁䅁䅁䅁䭁䅁䅁䅁䙁䅁䅁䅁䅁䬰䅂权乂䅁䅁权㝁䅁䅁允䅁䅁䅅䅁佁䉁䅑䅁㍁䑁䅅杌ㅁ䑁䅅睎ぁ䑁䅅免䅁䅁杷允䅁䅁䅑䅁䑁䅁䅁䅁䭁䅁䅁䅁䙁䅁䅁䅁䅁煤䅖权䱃䅁䅁允䅁䅁䅅䅁䭁䅁䅷䅁䵁䅉䅅䅁䙁䅁䅁睁䅁䅁䅁权䅁䅁䅁兂䅁䅁䅁䕁欶䅑䅯兔䅁䅁䅯睏䅁䅁䅅䅁䉁䅁䅁杄啁䅁䅁睍硁䍁䄴杍㉁䑁䅣䅎㉁䑁䅫䅁䵁䅉䅅䅁䙁䅁䅁睁䅁䅁䅁权䅁䅁䅁兂䅁䅁䅁䑁污䅑䅯兔䅁䅁䅯睏䅁䅁䅅䅁䉁䅁䅁杄奁䅁䅁杍㍁䑁䅑免畁䑁䅫睍㍁䑁䅕兎㉁䅁䅁䍄䉁䅁䅁兂䅁䅁䅍䅁䅁䅁䅯䅁䅁䅁䅕䅁䅁䅁十ぶ䭁䕁䄰䅁䭁䑁䅳䅁䉁䅁䅁允䅁䅁䅯睊䅁䅁杷允䅁䅁䅕䅁䑁䅁䅁䅁䭁䅁䅁䅁䙁䅁䅁䅁䅁䰫䄵权乂䅁䅁权㝁䅁䅁允䅁䅁䅅䅁䭁䍁䅣䅁䵁䅉䅅䅁䙁䅁䅁睁䅁䅁䅁权䅁䅁䅁兂䅁䅁䅁佁䝃䅑䅯兔䅁䅁䅯睏䅁䅁䅅䅁䉁䅁䅁杄啁䅁䅁䅎ぁ䍁䄴李穁䑁䅧䅍ㅁ䑁䅙䅁䵁䅉䅅䅁䙁䅁䅁睁䅁䅁䅁权䅁䅁䅁兂䅁䅁䅁䕁し䅑䅯兔䅁䅁䅯睏䅁䅁䅅䅁䉁䅁䅁杄坁䅁䅁睍硁䑁䅙杌㍁䑁䅅李穁䑁䅣兏䅁䅁杷允䅁䅁䅕䅁䑁䅁䅁䅁䭁䅁䅁䅁䙁䅁䅁䅁䅄摆䅂权乂䅁䅁权㝁䅁䅁允䅁䅁䅅䅁佁䉁䅑䅁硁䑁䅣杌硁䑁䅕睎ㅁ䑁䅍兏䅁䅁杷允䅁䅁䅕䅁䑁䅁䅁䅁䭁䅁䅁䅁䙁䅁䅁䅁䅁䡉䅚权乂䅁䅁权㝁䅁䅁允䅁䅁䅅䅁佁䉁䅑䅁穁䑁䅕杌㉁䑁䅙兎㉁䑁䅧杍䅁䅁杷允䅁䅁䅕䅁䑁䅁䅁䅁䭁䅁䅁䅁䙁䅁䅁䅁䅁扖䅸权乂䅁䅁权㝁䅁䅁允䅁䅁䅅䅁佁䉁䅧䅁祁䑁䅕李㍁䍁䄴免睁䑁䅁䅏穁䑁䅅䅁䵁䅉䅅䅁䙁䅁䅁睁䅁䅁䅁权䅁䅁䅁兂䅁䅁䅁䡁批䅑䅯兔䅁䅁䅯睏䅁䅁䅅䅁䉁䅁䅁杄坁䅁䅁免ぁ䑁䅅杌穁䑁䅕䅏㉁䑁䅫兏䅁䅁杷允䅁䅁䅕䅁䑁䅁䅁䅁䭁䅁䅁䅁䙁䅁䅁䅁䅁㝩䅊权乂䅁䅁权㝁䅁䅁允䅁䅁䅅䅁佁䉁䅙䅁硁䑁䅧兏畁䑁䅙杍㍁䑁䅉䅏硁䅁䅁䍄䉁䅁䅁兂䅁䅁䅍䅁䅁䅁䅯䅁䅁䅁䅕䅁䅁䅁杁䕦䭁䕁䄰䅁䭁䑁䅳䅁䉁䅁䅁允䅁䅁䄴䅆䅁䑁䅉睎畁䑁䅕兏穁䑁䅁䅏ぁ䅁䅁䍄䉁䅁䅁兂䅁䅁䅍䅁䅁䅁䅯䅁䅁䅁䅕䅁䅁䅁䡃歵䭁䍁䉯䅁䭁䕁䅅䅁䉁䅁䅁允䅁䅁䅯睊䅁䅁杷允䅁䅁䅕䅁䑁䅁䅁䅁䭁䅁䅁䅁䙁䅁䅁䅁䅁䥋䅂权乂䅁䅁权㝁䅁䅁允䅁䅁䅅䅁佁䉁䅑䅁穁䑁䅙杌ぁ䑁䅉兎睁䑁䅧杍䅁䅁杷允䅁䅁䅕䅁䑁䅁䅁䅁䭁䅁䅁䅁䙁䅁䅁䅁䅁䠸䅨权乂䅁䅁权㝁䅁䅁允䅁䅁䅅䅁佁䉁䅯䅁ぁ䑁䅧兏穁䑁䅉杌㕁䑁䅑䅎㉁䑁䅙䅏䅁䅁杷允䅁䅁䅕䅁䑁䅁䅁䅁䭁䅁䅁䅁䙁䅁䅁䅁䅁䡁䅨权乂䅁䅁权㝁䅁䅁允䅁䅁䅅䅁佁䉁䅑䅁㕁䑁䅁杌ぁ䑁䅧杍硁䑁䅧䅏䅁䅁杷允䅁䅁䅕䅁䑁䅁䅁䅁䭁䅁䅁䅁䙁䅁䅁䅁䅁䍁䅒权乂䅁䅁权㡁䅁䅁允䅁䅁䅅䅁佁䉁䅉䅁穁䑁䅧杌ㅁ䑁䅁杍㕁䑁䅍䅁䵁䅉䅅䅁䙁䅁䅁睁䅁䅁䅁权䅁䅁䅁兂䅁䅁䅁䅁硂䅑䅯兔䅁䅁䅯䅐䅁䅁䅅䅁䉁䅁䅁杄啁䅁䅁杍穁䍁䄴䅏硁䑁䅕睍㍁䑁䅉䅁䵁䅉䅅䅁䙁䅁䅁睁䅁䅁䅁权䅁䅁䅁兂䅁䅁䅁䙁㙓䅑䅯兔䅁䅁䅯䅐䅁䅁䅅䅁䉁䅁䅁杄十䅁䅁杍㍁䍁䄴䅎㍁䑁䅙睎ぁ䅁䅁䍄䉁䅁䅁兂䅁䅁䅍䅁䅁䅁䅯䅁䅁䅁䅕䅁䅁䅁㑂ね䭁䕁䄰䅁䭁䑁䅷䅁䉁䅁䅁允䅁䅁䄴䅆䅁䑁䅑䅎畁䑁䅣䅎㍁䑁䅙䅏㕁䅁䅁䍄䉁䅁䅁兂䅁䅁䅍䅁䅁䅁䅯䅁䅁䅁䅕䅁䅁䅁䡃歵䭁䕁䄰䅁䭁䑁䄸䅁䉁䅁䅁允䅁䅁䄴杆䅁䑁䅉兏㕁䍁䄴䅍睁䑁䅅兎硁䑁䅕䅁䵁䅉䅅䅁䙁䅁䅁睁䅁䅁䅁权䅁䅁䅁兂䅁䅁䅁䍁楩䅑䅯兔䅁䅁䅯䅐䅁䅁䅅䅁䉁䅁䅁杄坁䅁䅁兎㉁䑁䅧杌硁䑁䅧䅎㍁䑁䅧杍䅁䅁杷允䅁䅁䅕䅁䑁䅁䅁䅁䭁䅁䅁䅁䙁䅁䅁䅁䅄摓䅎权乂䅁䅁权㡁䅁䅁允䅁䅁䅅䅁䭁䍁䅣䅁䵁䅉䅅䅁䙁䅁䅁睁䅁䅁䅁权䅁䅁䅁兂䅁䅁䅁䥁㍂䅑䅯兔䅁䅁䅯䅐䅁䅁䅅䅁䉁䅁䅁杄啁䅁䅁䅎祁䍁䄴杍祁䑁䅑杍㕁䑁䅉䅁䵁䅉䅅䅁䙁䅁䅁睁䅁䅁䅁权䅁䅁䅁兂䅁䅁䅁䵁䭃䅑䅯兔䅁䅁䅯䅐䅁䅁䅅䅁䉁䅁䅁杄十䅁䅁䅎㕁䍁䄴兏ㅁ䑁䅣免祁䅁䅁䍄䉁䅁䅁兂䅁䅁䅍䅁䅁䅁䅯䅁䅁䅁䅕䅁䅁䅁䝂䕲䭁䕁䄰䅁䭁䑁䅷䅁䉁䅁䅁允䅁䅁䄴䅆䅁䑁䅉兏畁䑁䅁睍ぁ䑁䅉免㉁䅁䅁䍄䉁䅁䅁兂䅁䅁䅍䅁䅁䅁䅯䅁䅁䅁䅕䅁䅁䅁捁䕰䭁䕁䄰䅁䭁䑁䅷䅁䉁䅁䅁允䅁䅁䄴杆䅁䑁䅉䅎㕁䍁䄴免㍁䑁䅉兏㕁䑁䅍䅁䵁䅉䅅䅁䕁䅁䅁睁䅁䅁䅁权䅁䅁䅁兂䅁䅁䅁䵁硏䅑䅯杌䅁䅁䅅䅁䉁䅁䅁权䵁䅁䅁䍄䉁䅁䅁兂䅁䅁䅍䅁䅁䅁䅯䅁䅁䅁䅕䅁䅁䅁獁歵䭁䕁䄰䅁䭁䑁䅷䅁䉁䅁䅁允䅁䅁䄴杆䅁䑁䅍睍ぁ䍁䄴兎ぁ䑁䅉免ぁ䑁䅣䅁䵁䅉䅅䅁䙁䅁䅁睁䅁䅁䅁权䅁䅁䅁兂䅁䅁䅁䙁䵩䅑䅯兔䅁䅁䅯䅐䅁䅁䅅䅁䉁䅁䅁杄啁䅁䅁杍㑁䍁䄴李祁䑁䅣兏睁䑁䅍䅁䵁䅉䅅䅁䙁䅁䅁睁䅁䅁䅁权䅁䅁䅁兂䅁䅁䅁䅁睱䅑䅯兔䅁䅁䅯䅐䅁䅁䅅䅁䉁䅁䅁杄啁䅁䅁䅎硁䍁䄴䅍ぁ䑁䅑兎祁䑁䅙䅁䵁䅉䅅䅁䙁䅁䅁睁䅁䅁䅁权䅁䅁䅁兂䅁䅁䅁佁䝃䅑䅯兔䅁䅁䅯䅐䅁䅁䅅䅁䉁䅁䅁杄啁䅁䅁䅎㉁䍁䄴杍睁䑁䅁䅎硁䑁䅙䅁䵁䅉䅅䅁䙁䅁䅁睁䅁䅁䅁权䅁䅁䅁兂䅁䅁䅁䉷兘䅑䅯兔䅁䅁䅯䅐䅁䅁䅅䅁䉁䅁䅁杄啁䅁䅁杍㕁䍁䄴兎㕁䑁䅕睍硁䑁䅕䅁䵁䅉䅅䅁䙁䅁䅁睁䅁䅁䅁权䅁䅁䅁兂䅁䅁䅁䍁㉂䅑䅯兔䅁䅁䅯䅐䅁䅁䅅䅁䉁䅁䅁杄啁䅁䅁䅎㑁䍁䄴免祁䑁䅁兏ㅁ䑁䅙䅁䵁䅉䅅䅁䙁䅁䅁睁䅁䅁䅁权䅁䅁䅁兂䅁䅁䅁䙁㡗䅑䅯兔䅁䅁䅯䅐䅁䅁䅅䅁䉁䅁䅁杄奁䅁䅁杍ㅁ䑁䅕䅏畁䑁䅅䅎硁䑁䅫䅍㉁䅁䅁䍄䉁䅁䅁兂䅁䅁䅍䅁䅁䅁䅯䅁䅁䅁䅕䅁䅁䅁睄啭䭁䕁䄰䅁䭁䑁䅷䅁䉁䅁䅁允䅁䅁䄴杆䅁䑁䅅睎㍁䍁䄴免穁䑁䅁免ㅁ䑁䅉䅁䵁䅉䅅䅁䙁䅁䅁睁䅁䅁䅁权䅁䅁䅁兂䅁䅁䅁䡁批䅑䅯兔䅁䅁䅯䅐䅁䅁䅅䅁䉁䅁䅁杄坁䅁䅁免㉁䑁䅙杌祁䑁䅕兎硁䑁䅣李䅁䅁杷允䅁䅁䅕䅁䑁䅁䅁䅁䭁䅁䅁䅁䙁䅁䅁䅁䅁䬰䅂权乂䅁䅁权㡁䅁䅁允䅁䅁䅅䅁佁䉁䅙䅁硁䑁䅅兎畁䑁䅫兏㍁䑁䅁䅏祁䅁䅁䍄䉁䅁䅁兂䅁䅁䅍䅁䅁䅁䅯䅁䅁䅁䅕䅁䅁䅁佂䕰䭁䕁䄰䅁䭁䑁䅷䅁䉁䅁䅁允䅁䅁䄴䅆䅁䑁䅑李畁䑁䅁䅎ぁ䑁䅧䅍㑁䅁䅁䍄䉁䅁䅁兂䅁䅁䅍䅁䅁䅁䅯䅁䅁䅁䅕䅁䅁䅁䱃歳䭁䕁䄰䅁䭁䑁䅷䅁䉁䅁䅁允䅁䅁䄴杆䅁䑁䅉䅍穁䍁䄴䅍㕁䑁䅫睎㑁䑁䅙䅁䵁䅉䅅䅁䙁䅁䅁睁䅁䅁䅁权䅁䅁䅁兂䅁䅁䅁䍁㡂䅑䅯兔䅁䅁䅯䅐䅁䅁䅅䅁䉁䅁䅁杄啁䅁䅁䅎睁䍁䄴兎㍁䑁䅉李ぁ䑁䅉䅁䵁䅉䅅䅁䙁䅁䅁睁䅁䅁䅁权䅁䅁䅁兂䅁䅁䅁䍁䅩䅑䅯兔䅁䅁䅯䅐䅁䅁䅅䅁䉁䅁䅁杄啁䅁䅁兎祁䍁䄴䅍硁䑁䅍李㕁䑁䅑䅁䵁䅉䅅䅁䙁䅁䅁睁䅁䅁䅁权䅁䅁䅁兂䅁䅁䅁䵁㕋䅑䅯兔䅁䅁䅯䅐䅁䅁䅅䅁䉁䅁䅁杄啁䅁䅁杍祁䍁䄴李穁䑁䅣睍ㅁ䑁䅣䅁䵁䅉䅅䅁䙁䅁䅁睁䅁䅁䅁权䅁䅁䅁兂䅁䅁䅁䅁慂䅑䅯兔䅁䅁䅯䅐䅁䅁䅅䅁䉁䅁䅁杄啁䅁䅁杍㑁䍁䄴免㑁䑁䅕免穁䑁䅅䅁䵁䅉䅅䅁䙁䅁䅁睁䅁䅁䅁权䅁䅁䅁兂䅁䅁䅁䑁污䅑䅯兔䅁䅁䅯䅐䅁䅁䅅䅁䉁䅁䅁杄奁䅁䅁杍㍁䑁䅍睍畁䑁䅕杍㍁䑁䅉兎㕁䅁䅁䍄䉁䅁䅁䅂䅁䅁䅍䅁䅁䅁䅯䅁䅁䅁䅕䅁䅁䅁婁び䭁䭁䅍䅁䉁䅁䅁允䅁䅁䅯䅥䅅䅁杷允䅁䅁䅕䅁䑁䅁䅁䅁䭁䅁䅁䅁䙁䅁䅁䅁䅁牅䄹权乂䅁䅁权㡁䅁䅁允䅁䅁䅅䅁䭁䍁䅣䅁䵁䅉䅅䅁䙁䅁䅁睁䅁䅁䅁权䅁䅁䅁兂䅁䅁䅁偁⭩䅑䅯兔䅁䅁䅯䅐䅁䅁䅅䅁䉁䅁䅁权湁䅁䅁䍄䉁䅁䅁兂䅁䅁䅍䅁䅁䅁䅯䅁䅁䅁䅕䅁䅁䅁䅁䕊䭁䕁䄰䅁䭁䑁䄰䅁䉁䅁䅁允䅁䅁䄴䅆䅁䑁䅙李畁䑁䅫睍㍁䑁䅑䅎ㅁ䅁䅁䍄䉁䅁䅁兂䅁䅁䅍䅁䅁䅁䅯䅁䅁䅁䅕䅁䅁䅁啂歵䭁䕁䄰䅁䭁䑁䄰䅁䉁䅁䅁允䅁䅁䄴䅆䅁䑁䅍睎畁䑁䅫䅎穁䑁䅕䅍㑁䅁䅁䍄䉁䅁䅁兂䅁䅁䅍䅁䅁䅁䅯䅁䅁䅁䅕䅁䅁䅁㑂ね䭁䕁䄰䅁䭁䑁䄰䅁䉁䅁䅁允䅁䅁䄴䅆䅁䑁䅣杍畁䑁䅁睍㑁䑁䅙䅎ぁ䅁䅁䍄䉁䅁䅁兂䅁䅁䅍䅁䅁䅁䅯䅁䅁䅁䅕䅁䅁䵁䩂〰䭁䕁䄰䅁䭁䑁䄰䅁䉁䅁䅁允䅁䅁䅯睊䅁䅁杷允䅁䅁䅕䅁䑁䅁䅁䅁䭁䅁䅁䅁䙁䅁䅁䅁䅁扨䅨权乂䅁䅁权㥁䅁䅁允䅁䅁䅅䅁佁䉁䅙䅁硁䑁䅑杍畁䑁䅕䅍祁䑁䅉兏㕁䅁䅁䍄䉁䅁䅁兂䅁䅁䅍䅁䅁䅁䅯䅁䅁䅁䅕䅁䅁䅁䝂䕲䭁䕁䄰䅁䭁䑁䄰䅁䉁䅁䅁允䅁䅁䄴䅆䅁䑁䅕免畁䑁䅣睎㕁䑁䅧䅍ぁ䅁䅁䍄䉁䅁䅁兂䅁䅁䅍䅁䅁䅁䅯䅁䅁䅁䅕䅁䅁䅁䅁䕤䭁䕁䄰䅁䭁䑁䄰䅁䉁䅁䅁允䅁䅁䄴䅆䅁䑁䅉李畁䑁䅫䅏ぁ䑁䅧兎穁䅁䅁䍄䉁䅁䅁兂䅁䅁䅍䅁䅁䅁䅯䅁䅁䅁䅕䅁䅁䅁獁歵䭁䕁䄰䅁䭁䑁䄰䅁䉁䅁䅁允䅁䅁䄴杆䅁䑁䅍兏ぁ䍁䄴李㕁䑁䅉杍㑁䑁䅕䅁䵁䅉䅅䅁䙁䅁䅁睁䅁䅁䅁权䅁䅁䅁兂䅁䅁䅁䙁䵩䅑䅯兔䅁䅁䅯児䅁䅁䅅䅁䉁䅁䅁杄啁䅁䅁䅎㍁䍁䄴睍祁䑁䅕李睁䑁䅫䅁䵁䅉䅅䅁䙁䅁䅁睁䅁䅁䅁权䅁䅁䅁兂䅁䅁䅁䅁㑂䅑䅯兔䅁䅁䅯児䅁䅁䅅䅁䉁䅁䅁杄啁䅁䅁䅎㉁䍁䄴杍㉁䑁䅫兎㕁䑁䅧䅁䵁䅉䅅䅁䙁䅁䅁睁䅁䅁䅁权䅁䅁䅁兂䅁䅁䅁偁⭩䅑䅯兔䅁䅁䅯児䅁䅁䅅䅁䉁䅁䅁权湁䅁䅁䍄䉁䅁䅁兂䅁䅁䅍䅁䅁䅁䅯䅁䅁䅁䅕䅁䅁䅁䭁䕳䭁䕁䄰䅁䭁䑁䄰䅁䉁䅁䅁允䅁䅁䄴䅆䅁䑁䅙睍畁䑁䅍睍ぁ䑁䅍䅍ぁ䅁䅁䍄䉁䅁䅁兂䅁䅁䅍䅁䅁䅁䅯䅁䅁䅁䅕䅁䅁䅁杄歨䭁䕁䄰䅁䭁䑁䄰䅁䉁䅁䅁允䅁䅁䄴䅆䅁䑁䅅䅍ㅁ䍁䄴免ㅁ䑁䅫䅏祁䅁䅁䍄䉁䅁䅁兂䅁䅁䅍䅁䅁䅁䅯䅁䅁䅁䅕䅁䅁䵁噁䔰䭁䕁䄰䅁䭁䑁䄰䅁䉁䅁䅁允䅁䅁䅯睊䅁䅁杷允䅁䅁䅕䅁䑁䅁䅁䅁䭁䅁䅁䅁䙁䅁䅁䅁䅁扖䅸权乂䅁䅁权㥁䅁䅁允䅁䅁䅅䅁佁䉁䅧䅁ㅁ䑁䅉兏ぁ䍁䄴兎㍁䑁䅁免ㅁ䑁䅧䅁䵁䅉䅅䅁䙁䅁䅁睁䅁䅁䅁权䅁䅁䅁兂䅁䅁䅁偁婃䅑䅯兔䅁䅁䅯児䅁䅁䅅䅁䉁䅁䅁杄坁䅁䅁睍穁䑁䅙杌㍁䑁䅍杍ㅁ䑁䅍杍䅁䅁杷允䅁䅁䅕䅁䑁䅁䅁䅁䭁䅁䅁䅁䙁䅁䅁䅁䅃㡰䅒权䝂䅁䅁权䉂䅁䅁允䅁䅁䅅䅁䙁䑁汹⬹ㅉ桔䅸䍄䉁䅁䅁兂䅁䅁䅍䅁䅁䅁䅯䅁䅁䅁䅕䅁䅁䅁兄䕯䭁䕁䄰䅁䭁䑁䄰䅁䉁䅁䅁允䅁䅁䄴杆䅁䑁䅅䅍ㅁ䍁䄴兏㕁䑁䅕睍㕁䑁䅣䅁䵁䅉䅅䅁䙁䅁䅁睁䅁䅁䅁权䅁䅁䅁兂䅁䅁䅁䕁欶䅑䅯兔䅁䅁䅯児䅁䅁䅅䅁䉁䅁䅁杄啁䅁䅁䅏祁䍁䄴兏ㅁ䑁䅫睍祁䑁䅣䅁䵁䅉䅅䅁䙁䅁䅁睁䅁䅁䅁权䅁䅁䅁兂䅁䅁䅁䡁批䅑䅯兔䅁䅁䅯児䅁䅁䅅䅁䉁䅁䅁杄十䅁䅁杍ㅁ䑁䅕杌㑁䑁䅙䅎㉁䅁䅁䍄䉁䅁䅁兂䅁䅁䅍䅁䅁䅁䅯䅁䅁䅁䅕䅁䅁䅁䱃歳䭁䕁䄰䅁䭁䑁䄰䅁䉁䅁䅁允䅁䅁䄴䅆䅁䑁䅅杍㑁䍁䄴䅎ぁ䑁䅙睍ㅁ䅁䅁䍄䉁䅁䅁兂䅁䅁䅍䅁䅁䅁䅯䅁䅁䅁䅕䅁䅁䅁杁䕦䭁䕁䄰䅁䭁䑁䄰䅁䉁䅁䅁允䅁䅁䄴䅅䅁䑁䅙䅎畁䑁䅑李ぁ䑁䅧䅁䵁䅉䅅䅁䕁䅁䅁睁䅁䅁䅁权䅁䅁䅁兂䅁䅁䅁䑁湃䅑䅯杩䅁䅁䅅䅁䉁䅁䅁杄䝁䅁䅁兎ぁ䅁䅁䍄䉁䅁䅁兂䅁䅁䅍䅁䅁䅁䅯䅁䅁䅁䅕䅁䅁䅁潁䕧䭁䕁䄰䅁䭁䑁䄰䅁䉁䅁䅁允䅁䅁䄴䅆䅁䑁䅅免㕁䍁䄴睎㑁䑁䅫䅏ㅁ䅁䅁䍄䉁䅁䅁兂䅁䅁䅍䅁䅁䅁䅯䅁䅁䅁䅕䅁䅁䅁㉁啰䭁䕁䄰䅁䭁䑁䄰䅁䉁䅁䅁允䅁䅁䄴杆䅁䑁䅕杍穁䍁䄴兎㉁䑁䅑䅏㍁䑁䅣䅁䵁䅉䅅䅁䙁䅁䅁睁䅁䅁䅁权䅁䅁䅁兂䅁䅁䅁䵁㕋䅑䅯兔䅁䅁䅯児䅁䅁䅅䅁䉁䅁䅁杄啁䅁䅁睍㍁䍁䄴䅍硁䑁䅉睍㕁䑁䅫䅁䵁䅉䅅䅁䙁䅁䅁睁䅁䅁䅁权䅁䅁䅁兂䅁䅁䅁偁㑂䅑䅯兔䅁䅁䅯児䅁䅁䅅䅁䉁䅁䅁杄啁䅁䅁䅎㍁䍁䄴杍㉁䑁䅁李硁䑁䅍䅁䵁䅉䅅䅁䙁䅁䅁睁䅁䅁䅁权䅁䅁䅁兂䅁䅁䅁䕁獡䅑䅯兔䅁䅁䅯材䅁䅁䅅䅁䉁䅁䅁杄啁䅁䅁睍㑁䍁䄴免㕁䑁䅁免㕁䑁䅉䅁䵁䅉䅅䅁䙁䅁䅁睁䅁䅁䅁权䅁䅁䅁兂䅁䅁䅁䡁扩䅑䅯兔䅁䅁䅯材䅁䅁䅅䅁䉁䅁䅁杄佁䅁䅁兎㍁䍁䄴䅎ぁ䑁䅫䅁䵁䅉䅅䅁䙁䅁䅁睁䅁䅁䅁权䅁䅁䅁兂䅁䅁䅁䑁湃䅑䅯睒䅁䅁䅯睏䅁䅁䅅䅁䉁䅁䅁杄啁䅁䅁免㍁䍁䄴杍㕁䑁䅣䅎㑁䑁䅉䅁䵁䅉䅅䅁䙁䅁䅁睁䅁䅁䅁权䅁䅁䅁兂䅁䅁䅁䅁睱䅑䅯兔䅁䅁䅯材䅁䅁䅅䅁䉁䅁䅁杄十䅁䅁兎硁䍁䄴免㍁䑁䅣李㍁䅁䅁䍄䉁䅁䅁兂䅁䅁䅍䅁䅁䅁䅯䅁䅁䅁䅕䅁䅁䅁杄歨䭁䕁䄰䅁䭁䑁䄴䅁䉁䅁䅁允䅁䅁䄴杆䅁䑁䅅䅎㕁䍁䄴䅏㍁䑁䅅睎硁䑁䅉䅁䵁䅉䅅䅁䙁䅁䅁睁䅁䅁䅁权䅁䅁䅁兂䅁䅁䅁䥁㍂䅑䅯兔䅁䅁䅯材䅁䅁䅅䅁䉁䅁䅁杄啁䅁䅁兎㉁䍁䄴睍硁䑁䅕免穁䑁䅧䅁䵁䅉䅅䅁䙁䅁䅁睁䅁䅁䅁权䅁䅁䅁兂䅁䅁䅁䵁䭃䅑䅯兔䅁䅁䅯材䅁䅁䅅䅁䉁䅁䅁杄啁䅁䅁兎㕁䍁䄴免穁䑁䅅李ㅁ䑁䅣䅁䵁䅉䅅䅁䙁䅁䅁睁䅁䅁䅁权䅁䅁䅁兂䅁䅁䅁䉁歹䅑䅯兔䅁䅁䅯材䅁䅁䅅䅁䉁䅁䅁杄坁䅁䅁兎㑁䑁䅣杌睁䑁䅙杍㕁䑁䅁李䅁䅁杷允䅁䅁䅕䅁䑁䅁䅁䅁䭁䅁䅁䅁䙁䅁䅁䅁䅁䡉䅚权乂䅁䅁权⭁䅁䅁允䅁䅁䅅䅁佁䉁䅑䅁ㅁ䑁䅫杌㕁䑁䅉睍硁䑁䅕䅎䅁䅁杷允䅁䅁䅕䅁䑁䅁䅁䅁䭁䅁䅁䅁䙁䅁䅁䅁䅁䠸䅨权乂䅁䅁权⭁䅁䅁允䅁䅁䅅䅁佁䉁䅑䅁穁䑁䅫杌㕁䑁䅫免㍁䑁䅧睍䅁䅁杷允䅁䅁䅕䅁䑁䅁䅁䅁䭁䅁䅁䅁䙁䅁䅁䅁䅁䭋䅊权乂䅁䅁权⭁䅁䅁允䅁䅁䅅䅁佁䉁䅧䅁㑁䑁䅑兎祁䍁䄴杍睁䑁䅉䅎硁䑁䅕䅁䵁䅉䅅䅁䙁䅁䅁睁䅁䅁䅁权䅁䅁䅁兂䅁䅁䅁䥁㑗䅑䅯兔䅁䅁䅯材䅁䅁䅅䅁䉁䅁䅁杄啁䅁䅁兏穁䍁䄴䅎ぁ䑁䅫䅎祁䑁䅕䅁䵁䅉䅅䅁䙁䅁䅁睁䅁䅁䅁权䅁䅁䅁兂䅁䅁䅁偁婃䅑䅯兔䅁䅁䅯材䅁䅁䅅䅁䉁䅁䅁杄啁䅁䅁李睁䑁䅁杌㍁䑁䅧睎㑁䑁䅉䅁䵁䅉䅅䅁䙁䅁䅁睁䅁䅁䅁权䅁䅁䅁兂䅁䅁䅁䡁批䅑䅯兔䅁䅁䅯材䅁䅁䅅䅁䉁䅁䅁杄佁䅁䅁杍㉁䑁䅫杌祁䑁䅅䅁䵁䅉䅅䅁䙁䅁䅁睁䅁䅁䅁权䅁䅁䅁兂䅁䅁䅁乁权䅑䅯兔䅁䅁䅯材䅁䅁䅅䅁䉁䅁䅁杄坁䅁䅁免睁䑁䅁杌睁䑁䅉䅍㑁䑁䅑䅎䅁䅁杷允䅁䅁䅕䅁䑁䅁䅁䅁䭁䅁䅁䅁䙁䅁䅁䅁䅁煔䅒权乂䅁䅁权⭁䅁䅁允䅁䅁䅅䅁佁䉁䅑䅁㉁䑁䅁杌ㅁ䑁䅅免祁䑁䅕兎䅁䅁杷允䅁䅁䅕䅁䑁䅁䅁䅁䭁䅁䅁䅁䙁䅁䅁䅁䅁䍁䅒权乂䅁䅁权⭁䅁䅁允䅁䅁䅅䅁佁䉁䅑䅁ㅁ䑁䅙杌㑁䑁䅑睎穁䑁䅍睍䅁䅁杷允䅁䅁䅕䅁䑁䅁䅁䅁䭁䅁䅁䅁䙁䅁䅁䅁䅁䤫䅖权䩂䅁䅁权㡁䅁䅁允䅁䅁䅅䅁佁䉁䅉䅁㕁䍁䄴䅎ㅁ䑁䅧睍穁䑁䅧䅁䵁䅉䅅䅁䙁䅁䅁睁䅁䅁䅁权䅁䅁䅁兂䅁䅁䅁䥁祵䅑䅯兔䅁䅁䅯材䅁䅁䅅䅁䉁䅁䅁杄坁䅁䅁免㉁䑁䅍杌ㅁ䑁䅅睎㍁䑁䅅杍䅁䅁杷允䅁䅁䅕䅁䑁䅁䅁䅁䭁䅁䅁䅁䙁䅁䅁䅁䅁䡉䅸权乂䅁䅁权⭁䅁䅁允䅁䅁䅅䅁佁䉁䅑䅁ㅁ䑁䅕杌㍁䑁䅙兏㍁䑁䅫睍䅁䅁杷允䅁䅁䅕䅁䑁䅁䅁䅁䭁䅁䅁䅁䙁䅁䅁䅁䅁䥋䅂权乂䅁䅁权⭁䅁䅁允䅁䅁䅅䅁佁䉁䅑䅁㉁䑁䅙杌㉁䑁䅁䅏硁䑁䅅兏䅁䅁杷允䅁䅁䅕䅁䑁䅁䅁䅁䭁䅁䅁䅁䙁䅁䅁䅁䅁䰫䄵权乂䅁䅁权⭁䅁䅁允䅁䅁䅅䅁䭁䍁䅣䅁䵁䅉䅅䅁䙁䅁䅁睁䅁䅁䅁权䅁䅁䅁兂䅁䅁䅁䵁㕋䅑䅯兔䅁䅁䅯材䅁䅁䅅䅁䉁䅁䅁杄啁䅁䅁杍㑁䍁䄴杍ぁ䑁䅉睍祁䑁䅕䅁䵁䅉䅅䅁䙁䅁䅁睁䅁䅁䅁权䅁䅁䅁兂䅁䅁䅁䅁慂䅑䅯兔䅁䅁䅯材䅁䅁䅅䅁䉁䅁䅁杄十䅁䅁睍㍁䍁䄴䅎㑁䑁䅑睍㍁䅁䅁䍄䉁䅁䅁兂䅁䅁䅍䅁䅁䅁䅯䅁䅁䅁䅕䅁䅁䅁㉁啰䭁䕁䄰䅁䭁䑁䄴䅁䉁䅁䅁允䅁䅁䄴䅇䅁䑁䅍䅍㑁䑁䅉杌㕁䑁䅣李ぁ䑁䅕䅏䅁䅁杷允䅁䅁䅕䅁䑁䅁䅁䅁䭁䅁䅁䅁䙁䅁䅁䅁䅁牅䄹权乂䅁䅁权⭁䅁䅁允䅁䅁䅅䅁䭁䍁䅣䅁䵁䅉䅅䅁䙁䅁䅁睁䅁䅁䅁权䅁䅁䅁兂䅁䅁䅁䅁硂䅑䅯兔䅁䅁䅯材䅁䅁䅅䅁䉁䅁䅁杄啁䅁䅁睍穁䍁䄴兎祁䑁䅍兏硁䑁䅣䅁䵁䅉䅅䅁䙁䅁䅁睁䅁䅁䅁权䅁䅁䅁兂䅁䅁䅁䙁㙓䅑䅯兔䅁䅁䅯材䅁䅁䅅䅁䉁䅁䅁杄啁䅁䅁睍ぁ䍁䄴睎穁䑁䅍䅍睁䑁䅧䅁䵁䅉䅅䅁䙁䅁䅁睁䅁䅁䅁权䅁䅁䅁兂䅁䅁䅁䅁あ䅑䅯兔䅁䅁䅯材䅁䅁䅅䅁䉁䅁䅁杄啁䅁䅁杍祁䍁䄴䅎㍁䑁䅁䅎ぁ䑁䅣䅁䵁䅉䅅䅁䕁䅁䅁睁䅁䅁䅁权䅁䅁䅁兂䅁䅁䅁䕁穏䅑䅯兇䅅䅁䅅䅁䉁䅁䅁杁ぃ睂杷允䅁䅁䅕䅁䑁䅁䅁䅁䭁䅁䅁䅁䙁䅁䅁䅁䅁䥗䅸权乂䅁䅁权⭁䅁䅁允䅁䅁䅅䅁佁䉁䅉䅁穁䑁䅙杌祁䑁䅅兏穁䑁䅧䅁䵁䅉䅅䅁䙁䅁䅁睁䅁䅁䅁权䅁䅁䅁兂䅁䅁䅁䕁潱䅑䅯睒䅁䅁䅯睐䅁䅁䅅䅁䉁䅁䅁杄坁䅁䅁杍㑁䑁䅕杌硁䑁䅍李ぁ䑁䅑杍䅁䅁杷允䅁䅁䅕䅁䑁䅁䅁䅁䭁䅁䅁䅁䙁䅁䅁䅁䅁㝧䅴权䝂䅁䅁权䕂䅁䅁允䅁䅁䅅䅁䙁䱁㉓啬䍖牨⽧䍄䉁䅁䅁兂䅁䅁䅍䅁䅁䅁䅯䅁䅁䅁䅕䅁䅁䅁䅁䕥䭁䕁䄰䅁䭁䑁䄴䅁䉁䅁䅁允䅁䅁䄴䅆䅁䑁䅍李畁䑁䅙兎ぁ䑁䅅杍硁䅁䅁䍄䉁䅁䅁兂䅁䅁䅍䅁䅁䅁䅯䅁䅁䅁䅕䅁䅁䅁佂ば䭁䕁䅫䅁䭁䑁䄸䅁䉁䅁䅁允䅁䅁䄴䅆䅁䑁䅅䅍畁䑁䅧兏睁䑁䅑免㑁䅁䅁䍄䉁䅁䅁兂䅁䅁䅍䅁䅁䅁䅯䅁䅁䅁䅕䅁䅁䅁䅁䕊䭁䕁䄰䅁䭁䑁䄸䅁䉁䅁䅁允䅁䅁䄴䅆䅁䑁䅍免畁䑁䅕䅍ㅁ䑁䅅睎ㅁ䅁䅁䍄䉁䅁䅁兂䅁䅁䅍䅁䅁䅁䅯䅁䅁䅁䅕䅁䅁䅁䅁啣䭁䕁䄰䅁䭁䑁䄸䅁䉁䅁䅁允䅁䅁䄴䅆䅁䑁䅉兎畁䑁䅉睎祁䑁䅙兎祁䅁䅁䍄䉁䅁䅁兂䅁䅁䅍䅁䅁䅁䅯䅁䅁䅁䅕䅁䅁䅁㑂ね䭁䕁䄰䅁䭁䑁䄸䅁䉁䅁䅁允䅁䅁䄴䅆䅁䑁䅑杍畁䑁䅍兎硁䑁䅙䅏祁䅁䅁䍄䉁䅁䅁兂䅁䅁䅍䅁䅁䅁䅯䅁䅁䅁䅕䅁䅁䅁潁歯䭁䕁䄰䅁䭁䑁䄸䅁䉁䅁䅁允䅁䅁䄴杇䅁䑁䅅䅍硁䑁䅧李畁䑁䅉睎穁䑁䅧李ぁ䅁䅁䍄䉁䅁䅁兂䅁䅁䅍䅁䅁䅁䅯䅁䅁䅁䅕䅁䅁䵁䩂〰䭁䕁䄰䅁䭁䑁䄸䅁䉁䅁䅁允䅁䅁䅯睊䅁䅁杷允䅁䅁䅕䅁䑁䅁䅁䅁䭁䅁䅁䅁䙁䅁䅁䅁䅁煒䅸权乂䅁䅁权⽁䅁䅁允䅁䅁䅅䅁佁䉁䅉䅁祁䑁䅧杌㕁䑁䅕兏穁䑁䅑䅁䵁䅉䅅䅁䙁䅁䅁睁䅁䅁䅁权䅁䅁䅁兂䅁䅁䅁䅁あ䅑䅯兔䅁䅁䅯睐䅁䅁䅅䅁䉁䅁䅁杄啁䅁䅁免㍁䍁䄴䅎硁䑁䅅䅏硁䑁䅅䅁䵁䅉䅅䅁䙁䅁䅁睁䅁䅁䅁权䅁䅁䅁兂䅁䅁䅁䉁歹䅑䅯兔䅁䅁䅯睐䅁䅁䅅䅁䉁䅁䅁杄坁䅁䅁兎㕁䑁䅁杌ぁ䑁䅉䅎㕁䑁䅍䅎䅁䅁杷允䅁䅁䅕䅁䑁䅁䅁䅁䭁䅁䅁䅁䙁䅁䅁䅁䅁䥗䅸权乂䅁䅁权⽁䅁䅁允䅁䅁䅅䅁佁䉁䅑䅁祁䑁䅙杌ㅁ䑁䅉睎祁䑁䅉睍䅁䅁杷允䅁䅁䅕䅁䑁䅁䅁䅁䭁䅁䅁䅁䙁䅁䅁䅁䅁煏䅴权乂䅁䅁权㥁䅁䅁允䅁䅁䅅䅁佁䉁䅙䅁硁䑁䅙睍畁䑁䅕兏㉁䑁䅣杍㑁䅁䅁䍄䉁䅁䅁兂䅁䅁䅍䅁䅁䅁䅯䅁䅁䅁䅕䅁䅁䅁䅁䕥䭁䕁䄰䅁䭁䑁䄸䅁䉁䅁䅁允䅁䅁䄴䅆䅁䑁䅉兏畁䑁䅁李㕁䑁䅍杍穁䅁䅁䍄䉁䅁䅁兂䅁䅁䅍䅁䅁䅁䅯䅁䅁䅁䅕䅁䅁䅁慁歱䭁䕁䅣䅁䭁䑁䄸䅁䉁䅁䅁允䅁䅁䄴杅䅁䑁䅧杌硁䑁䅍兎硁䑁䅍兎䅁䅁杷允䅁䅁䅕䅁䑁䅁䅁䅁䭁䅁䅁䅁䙁䅁䅁䅁䅁䰫䄵权乂䅁䅁权⽁䅁䅁允䅁䅁䅅䅁䭁䍁䅣䅁䵁䅉䅅䅁䙁䅁䅁睁䅁䅁䅁权䅁䅁䅁兂䅁䅁䅁偁婃䅑䅯兔䅁䅁䅯睐䅁䅁䅅䅁䉁䅁䅁杄啁䅁䅁䅏㍁䑁䅁杌穁䑁䅅䅏㍁䑁䅧䅁䵁䅉䅅䅁䙁䅁䅁睁䅁䅁䅁权䅁䅁䅁兂䅁䅁䅁䅁慂䅑䅯兔䅁䅁䅯睐䅁䅁䅅䅁䉁䅁䅁杄啁䅁䅁杍㍁䍁䄴兏ぁ䑁䅕䅎ㅁ䑁䅍䅁䵁䅉䅅䅁䙁䅁䅁睁䅁䅁䅁权䅁䅁䅁兂䅁䅁䅁䑁污䅑䅯兔䅁䅁䅯睐䅁䅁䅅䅁䉁䅁䅁杄慁䅁䅁免祁䑁䅉兎ㅁ䍁䄴李祁䑁䅫李睁䑁䅉䅁䵁䅉䅅䅁䙁䅁䅁睁䅁䅁䅁权䅁䅁䅁兂䅁䅁䅁䅁睱䅑䅯兔䅁䅁䅯睐䅁䅁䅅䅁䉁䅁䅁杄啁䅁䅁睍ぁ䍁䄴兏㍁䑁䅑兎硁䑁䅕䅁䵁䅉䅅䅁䙁䅁䅁睁䅁䅁䅁权䅁䅁䅁兂䅁䅁䅁佁䝃䅑䅯兔䅁䅁䅯睐䅁䅁䅅䅁䉁䅁䅁杄啁䅁䅁李硁䍁䄴兏祁䑁䅁杍㑁䑁䅍䅁䵁䅉䅅䅁䙁䅁䅁睁䅁䅁䅁权䅁䅁䅁兂䅁䅁䅁䉷兘䅑䅯兔䅁䅁䅯睐䅁䅁䅅䅁䉁䅁䅁权湁䅁䅁䍄䉁䅁䅁兂䅁䅁䅍䅁䅁䅁䅯䅁䅁䅁䅕䅁䅁䅁杁此䭁䕁䄰䅁䭁䑁䄸䅁䉁䅁䅁允䅁䅁䄴杅䅁䑁䅑睍畁䑁䅍李㕁䑁䅅杍䅁䅁杷允䅁䅁䅕䅁䑁䅁䅁䅁䭁䅁䅁䅁䙁䅁䅁䅁䅁䠸䅨权乂䅁䅁权⽁䅁䅁允䅁䅁䅅䅁佁䉁䅑䅁穁䑁䅁杌㕁䑁䅫兏ㅁ䑁䅅杍䅁䅁杷允䅁䅁䅕䅁䑁䅁䅁䅁䭁䅁䅁䅁䙁䅁䅁䅁䅁扖䅸权乂䅁䅁权⽁䅁䅁允䅁䅁䅅䅁佁䉁䅙䅁祁䑁䅫兏畁䑁䅁䅍硁䑁䅕免ㅁ䅁䅁䍄䉁䅁䅁兂䅁䅁䅍䅁䅁䅁䅯䅁䅁䅁䅕䅁䅁䅁元䕥䭁䙁䅣䅁䭁䕁䅑䅁䉁䅁䅁允䅁䅁䅍䕂䅁䅁杷允䅁䅁䅕䅁䑁䅁䅁䅁䭁䅁䅁䅁䙁䅁䅁䅁䅁䬰䅂权乂䅁䅁权⽁䅁䅁允䅁䅁䅅䅁佁䉁䅑䅁㕁䑁䅍杌祁䑁䅁䅎㑁䑁䅣睎䅁䅁杷允䅁䅁䅕䅁䑁䅁䅁䅁䭁䅁䅁䅁䙁䅁䅁䅁䅁䩦䅴权乂䅁䅁权⽁䅁䅁允䅁䅁䅅䅁佁䉁䅙䅁祁䑁䅙兏畁䑁䅙睎硁䑁䅫李ぁ䅁䅁䍄䉁䅁䅁兂䅁䅁䅍䅁䅁䅁䅯䅁䅁䅁䅕䅁䅁䅁䱃歳䭁䕁䄰䅁䭁䑁䄸䅁䉁䅁䅁允䅁䅁䄴杆䅁䑁䅉免ぁ䍁䄴䅏㉁䑁䅅䅏硁䑁䅣䅁䵁䅉䅅䅁䙁䅁䅁睁䅁䅁䅁权䅁䅁䅁兂䅁䅁䅁䍁㡂䅑䅯兔䅁䅁䅯睐䅁䅁䅅䅁䉁䅁䅁杄啁䅁䅁睍祁䍁䄴兏穁䑁䅕杍睁䑁䅕䅁䵁䅉䅅䅁䙁䅁䅁睁䅁䅁䅁权䅁䅁䅁兂䅁䅁䅁䍁㙹䅑䅯睔䅁䅁䅯睏䅁䅁䅅䅁䉁䅁䅁权䵁䅁䅁䍄䉁䅁䅁兂䅁䅁䅍䅁䅁䅁䅯䅁䅁䅁䅕䅁䅁䅁䅁䕥䭁䕁䄸䅁䭁䑁䅳䅁䉁䅁䅁允䅁䅁䅯䅕䅁䅁杷允䅁䅁䅕䅁䑁䅁䅁䅁䭁䅁䅁䅁䙁䅁䅁䅁䅁䠸䅨权偂䅁䅁权㝁䅁䅁允䅁䅁䅅䅁䭁䙁䅅䅁䵁䅉䅅䅁䙁䅁䅁睁䅁䅁䅁权䅁䅁䅁兂䅁䅁䅁佁䝃䅑䅯睔䅁䅁䅯睏䅁䅁䅅䅁䉁䅁䅁权䵁䅁䅁䍄䉁䅁䅁兂䅁䅁䅍䅁䅁䅁䅯䅁䅁䅁䅕䅁䅁䅁㑂ね䭁䕁䄸䅁䭁䑁䅳䅁䉁䅁䅁允䅁䅁䅯䅕䅁䅁杷允䅁䅁䅕䅁䑁䅁䅁䅁䭁䅁䅁䅁䙁䅁䅁䅁䅁䭋䅊权偂䅁䅁权㝁䅁䅁允䅁䅁䅅䅁䭁䅁䅷䅁䵁䅉䅅䅁䙁䅁䅁睁䅁䅁䅁权䅁䅁䅁兂䅁䅁䅁䅁あ䅑䅯睔䅁䅁䅯睏䅁䅁䅅䅁䉁䅁䅁权兂䅁䅁䍄䉁䅁䅁兂䅁䅁䅍䅁䅁䅁䅯䅁䅁䅁䅕䅁䅁䅁䅃つ䭁䕁䄸䅁䭁䑁䅳䅁䉁䅁䅁允䅁䅁䅯䅕䅁䅁杷允䅁䅁䅕䅁䑁䅁䅁䅁䭁䅁䅁䅁䙁䅁䅁䅁䅄摓䅎权偂䅁䅁权㝁䅁䅁允䅁䅁䅅䅁䭁䅁䅷䅁䵁䅉䅅䅁䙁䅁䅁睁䅁䅁䅁权䅁䅁䅁兂䅁䅁䅁䡁批䅑䅯睔䅁䅁䅯睏䅁䅁䅅䅁䉁䅁䅁权卂䅁䅁䍄䉁䅁䅁兂䅁䅁䅍䅁䅁䅁䅯䅁䅁䅁䅕䅁䅁䅁䅁䕊䭁䕁䄸䅁䭁䑁䅳䅁䉁䅁䅁允䅁䅁䅯䅕䅁䅁杷允䅁䅁䅕䅁䑁䅁䅁䅁䭁䅁䅁䅁䙁䅁䅁䅁䅁煔䅒权偂䅁䅁权㝁䅁䅁允䅁䅁䅅䅁䭁䙁䅑䅁䵁䅉䅅䅁䙁䅁䅁睁䅁䅁䅁权䅁䅁䅁兂䅁䅁䅁䥁㑗䅑䅯睔䅁䅁䅯睏䅁䅁䅅䅁䉁䅁䅁权䵁䅁䅁䍄䉁䅁䅁兂䅁䅁䅍䅁䅁䅁䅯䅁䅁䅁䅕䅁䅁䅁潁䕧䭁䕁䄸䅁䭁䑁䅳䅁䉁䅁䅁允䅁䅁䅯䅖䅁䅁杷允䅁䅁䅕䅁䑁䅁䅁䅁䭁䅁䅁䅁䙁䅁䅁䅁䅁牅䄹权偂䅁䅁权㝁䅁䅁允䅁䅁䅅䅁䭁䅁䅷䅁䵁䅉䅅䅁䙁䅁䅁睁䅁䅁䅁权䅁䅁䅁兂䅁䅁䅁䅁慂䅑䅯睔䅁䅁䅯睏䅁䅁䅅䅁䉁䅁䅁权兂䅁䅁䍄䉁䅁䅁兂䅁䅁䅍䅁䅁䅁䅯䅁䅁䅁䅕䅁䅁䅁㡁ぱ䭁䕁䅙䅁䭁䕁䅑䅁䉁䅁䅁允䅁䅁䅕䨷㕗呣硓䑯䴸䅉䅅䅁䙁䅁䅁睁䅁䅁䅁权䅁䅁䅁兂䅁䅁䅁䅁硂䅑䅯睔䅁䅁䅯睏䅁䅁䅅䅁䉁䅁䅁权兂䅁䅁䍄䉁䅁䅁兂䅁䅁䅍䅁䅁䅁䅯䅁䅁䅁䅕䅁䅁䅁㑄歶䭁䕁䄸䅁䭁䑁䅳䅁䉁䅁䅁允䅁䅁䅯䅄䅁䅁杷允䅁䅁䅕䅁䑁䅁䅁䅁䭁䅁䅁䅁䙁䅁䅁䅁䅁㝩䅊权偂䅁䅁权㝁䅁䅁允䅁䅁䅅䅁䭁䅁䅷䅁䵁䅉䅅䅁䙁䅁䅁睁䅁䅁䅁权䅁䅁䅁兂䅁䅁䅁䵁䭃䅑䅯睔䅁䅁䅯睏䅁䅁䅅䅁䉁䅁䅁权卂䅁䅁䍄䉁䅁䅁兂䅁䅁䅍䅁䅁䅁䅯䅁䅁䅁䅕䅁䅁䅁捁䕰䭁䕁䄸䅁䭁䑁䅳䅁䉁䅁䅁允䅁䅁䅯䅄䅁䅁杷允䅁䅁䅕䅁䑁䅁䅁䅁䭁䅁䅁䅁䙁䅁䅁䅁䅁䡉䅚权偂䅁䅁权㝁䅁䅁允䅁䅁䅅䅁䭁䙁䅑䅁䵁䅉䅅䅁䙁䅁䅁睁䅁䅁䅁权䅁䅁䅁兂䅁䅁䅁䙁㡗䅑䅯睔䅁䅁䅯睏䅁䅁䅅䅁䉁䅁䅁权䵁䅁䅁䍄䉁䅁䅁兂䅁䅁䅍䅁䅁䅁䅯䅁䅁䅁䅕䅁䅁䅁杁䕦䭁䕁䄸䅁䭁䑁䅳䅁䉁䅁䅁允䅁䅁䅯䅕䅁䅁杷允䅁䅁䅕䅁䑁䅁䅁䅁䭁䅁䅁䅁䙁䅁䅁䅁䅁䬰䅂权偂䅁䅁权㝁䅁䅁允䅁䅁䅅䅁䭁䅁䅷䅁䵁䅉䅅䅁䙁䅁䅁睁䅁䅁䅁权䅁䅁䅁兂䅁䅁䅁乁啹䅑䅯睒䅁䅁䅯睏䅁䅁䅅䅁䉁䅁䅁杄十䅁䅁杍畁䑁䅙睍ぁ䑁䅙䅎㑁䅁䅁䍄䉁䅁䅁兂䅁䅁䅍䅁䅁䅁䅯䅁䅁䅁䅕䅁䅁䅁捄䕬䭁䕁䅣䅁䭁䑁䅷䅁䉁䅁䅁允䅁䅁䄴杅䅁䑁䅉杌ㅁ䑁䅣兎ぁ䑁䅅䅎䅁䅁杷允䅁䅁䅕䅁䑁䅁䅁䅁䭁䅁䅁䅁䙁䅁䅁䅁䅁䨳䅒权䡂䅁䅁权⽁䅁䅁允䅁䅁䅅䅁佁䉁䅉䅁祁䍁䄴李㕁䑁䅉杍硁䑁䅉䅁䵁䅉䅅䅁䙁䅁䅁睁䅁䅁䅁权䅁䅁䅁权䵁䅁䅁权䡂䅁䅁权㝁䅁䅁允䅁䅁䅅䅁䭁䍁䅣䅁䵁䅉䅅䅁䙁䅁䅁睁䅁䅁䅁权䅁䅁䅁兂䅁䅁䅁䱁啹䅑䅯睒䅁䅁䅯睏䅁䅁䅅䅁䉁䅁䅁杄十䅁䅁䅏畁䑁䅉杍硁䑁䅫䅏穁䅁䅁䍄䉁䅁䅁兂䅁䅁䅍䅁䅁䅁䅯䅁䅁䅁䅕䅁䅁䅁䅁し䭁䕁䅣䅁䭁䑁䅳䅁䉁䅁䅁允䅁䅁䄴杅䅁䑁䅅杌睁䑁䅍免㑁䑁䅑䅎䅁䅁杷允䅁䅁䅕䅁䑁䅁䅁䅁䭁䅁䅁䅁䙁䅁䅁䅁䅁䩄䅨权䝂䅁䅁权䍂䅁䅁允䅁䅁䅅䅁䙁䡁焫㕐灱畗⽕䍄䉁䅁䅁兂䅁䅁䅍䅁䅁䅁䅯䅁䅁䅁䅕䅁䅁䅁权歫䭁䕁䅣䅁䭁䑁䅳䅁䉁䅁䅁允䅁䅁䄴䅅䅁䑁䅙杌硁䑁䅕䅏㑁䑁䅙䅁䵁䅉䅅䅁䙁䅁䅁睁䅁䅁䅁权䅁䅁䅁兂䅁䅁䅁䍁煱䅑䅯睒䅁䅁䅯睏䅁䅁䅅䅁䉁䅁䅁杄十䅁䅁䅏畁䑁䅉杍硁䑁䅫䅏穁䅁䅁䍄䉁䅁䅁兂䅁䅁䅍䅁䅁䅁䅯䅁䅁䅁䅕䅁䅁䅁瑄䕵䭁䕁䅣䅁䭁䑁䅳䅁䉁䅁䅁允䅁䅁䄴杅䅁䑁䅉杌㉁䑁䅍䅎㉁䑁䅑䅏䅁䅁杷允䅁䅁䅕䅁䑁䅁䅁䅁䭁䅁䅁䅁䙁䅁䅁䅁䅁䕁䅰权䡂䅁䅁权㝁䅁䅁允䅁䅁䅅䅁佁䉁䅉䅁睁䍁䄴䅏ㅁ䑁䅑免睁䑁䅙䅁䵁䅉䅅䅁䙁䅁䅁睁䅁䅁䅁权䅁䅁䅁兂䅁䅁䅁䱁䩃䅑䅯睒䅁䅁䅯睏䅁䅁䅅䅁䉁䅁䅁杄十䅁䅁睍畁䑁䅅杍ㅁ䑁䅁䅍硁䅁䅁䍄䉁䅁䅁兂䅁䅁䅍䅁䅁䅁䅯䅁䅁䅁䅕䅁䅁䅁㥁䕳䭁䕁䅣䅁䭁䑁䅳䅁䉁䅁䅁允䅁䅁䄴䅅䅁䑁䅑杌睁䑁䅁兎ぁ䑁䅅䅁䵁䅉䅅䅁䙁䅁䅁睁䅁䅁䅁权䅁䅁䅁兂䅁䅁䅁佁畂䅑䅯睒䅁䅁䅯睏䅁䅁䅅䅁䉁䅁䅁杄十䅁䅁免畁䑁䅁䅎㕁䑁䅉免ぁ䅁䅁䍄䉁䅁䅁兂䅁䅁䅍䅁䅁䅁䅯䅁䅁䅁䅕䅁䅁䅁歁啴䭁䕁䅣䅁䭁䑁䅳䅁䉁䅁䅁允䅁䅁䄴杅䅁䑁䅁杌㑁䑁䅍兏㍁䑁䅑䅏䅁䅁杷允䅁䅁䅕䅁䑁䅁䅁䅁䭁䅁䅁䅁䙁䅁䅁䅁䅁䵣䅬权䡂䅁䅁权㝁䅁䅁允䅁䅁䅅䅁佁䉁䅉䅁穁䍁䄴睎㑁䑁䅧兏㑁䑁䅉䅁䵁䅉䅅䅁䙁䅁䅁睁䅁䅁䅁权䅁䅁䅁兂䅁䅁䅁䝁橂䅑䅯睒䅁䅁䅯睏䅁䅁䅅䅁䉁䅁䅁杄十䅁䅁䅍畁䑁䅣睎㍁䑁䅑李ㅁ䅁䅁䍄䉁䅁䅁兂䅁䅁䅍䅁䅁䅁䅯䅁䅁䅁䅕䅁䅁䅁权啮䭁䕁䅣䅁䭁䑁䅳䅁䉁䅁䅁允䅁䅁䄴䅅䅁䑁䅁杌㑁䑁䅑兎睁䑁䅉䅁䵁䅉䅅䅁䙁䅁䅁睁䅁䅁䅁权䅁䅁䅁兂䅁䅁䅁䝁权䅑䅯睒䅁䅁䅯睏䅁䅁䅅䅁䉁䅁䅁杄十䅁䅁杍畁䑁䅙睍ぁ䑁䅙䅎㑁䅁䅁䍄䉁䅁䅁兂䅁䅁䅍䅁䅁䅁䅯䅁䅁䅁䅕䅁䅁䅁奃歫䭁䕁䅣䅁䭁䑁䅳䅁䉁䅁䅁允䅁䅁䄴杅䅁䑁䅕杌㉁䑁䅧免㑁䑁䅑李䅁䅁杷允䅁䅁䅕䅁䑁䅁䅁䅁䭁䅁䅁䅁䙁䅁䅁䅁䅁䤰䅤权䡂䅁䅁权㝁䅁䅁允䅁䅁䅅䅁佁䉁䅉䅁ぁ䍁䄴睎穁䑁䅑睎硁䑁䅍䅁䵁䅉䅅䅁䙁䅁䅁睁䅁䅁䅁权䅁䅁䅁兂䅁䅁䅁乁䥩䅑䅯睒䅁䅁䅯睏䅁䅁䅅䅁䉁䅁䅁杄十䅁䅁兏畁䑁䅣䅎㕁䑁䅁李穁䅁䅁䍄䉁䅁䅁兂䅁䅁䅍䅁䅁䅁䅯䅁䅁䅁䅕䅁䅁䅁权䕣䭁䕁䅣䅁䭁䑁䅳䅁䉁䅁䅁允䅁䅁䄴杅䅁䑁䅅杌睁䑁䅉杍ㅁ䑁䅫䅏䅁䅁杷允䅁䅁䅕䅁䑁䅁䅁䅁䭁䅁䅁䅁䙁䅁䅁䅁䅁䡫䅎权䡂䅁䅁权㝁䅁䅁允䅁䅁䅅䅁佁䉁䅉䅁睁䍁䄴睎㍁䑁䅫李穁䑁䅕䅁䵁䅉䅅䅁䙁䅁䅁睁䅁䅁䅁权䅁䅁䅁兂䅁䅁䅁䝁䉃䅑䅯睒䅁䅁䅯睏䅁䅁䅅䅁䉁䅁䅁杄十䅁䅁杍畁䑁䅧免㑁䑁䅁兎穁䅁䅁䍄䉁䅁䅁兂䅁䅁䅍䅁䅁䅁䅯䅁䅁䅁䅕䅁䅁䅁权䕡䭁䕁䅣䅁䭁䑁䅳䅁䉁䅁䅁允䅁䅁䄴杅䅁䑁䅁杌㕁䑁䅧䅎祁䑁䅣䅎䅁䅁杷允䅁䅁䅕䅁䑁䅁䅁䅁䭁䅁䅁䅁䙁䅁䅁䅁䅃㡥䅆权䅂䅁䅁权䕂䅁䅁允䅁䅁䅅䅁䑁䥁唷睄䵁䅉䅅䅁䙁䅁䅁睁䅁䅁䅁权䅁䅁䅁兂䅁䅁䅁䙁䑃䅑䅯睒䅁䅁䅯睏䅁䅁䅅䅁䉁䅁䅁杄十䅁䅁䅍畁䑁䅣李ㅁ䑁䅣免ぁ䅁䅁䍄䉁䅁䅁兂䅁䅁䅍䅁䅁䅁䅯䅁䅁䅁䅕䅁䅁䅁獃䕲䭁䕁䅣䅁䭁䑁䅳䅁䉁䅁䅁允䅁䅁䄴杅䅁䑁䅅杌睁䑁䅅杍ぁ䑁䅙睍䅁䅁杷允䅁䅁䅕䅁䑁䅁䅁䅁䭁䅁䅁䅁䙁䅁䅁䅁䅁䩬䅊权䡂䅁䅁权㝁䅁䅁允䅁䅁䅅䅁佁䉁䅉䅁祁䍁䄴兏㑁䑁䅫睎㕁䑁䅙䅁䵁䅉䅅䅁䙁䅁䅁睁䅁䅁䅁权䅁䅁䅁兂䅁䅁䅁䅁敂䅑䅯睒䅁䅁䅯睏䅁䅁䅅䅁䉁䅁䅁杄十䅁䅁䅍畁䑁䅫兏硁䑁䅁䅍ぁ䅁䅁䍄䉁䅁䅁兂䅁䅁䅍䅁䅁䅁䅯䅁䅁䅁䅕䅁䅁䅁䅃䕕䭁䕁䅣䅁䭁䑁䅳䅁䉁䅁䅁允䅁䅁䄴杅䅁䑁䅅杌睁䑁䅁䅎祁䑁䅫兎䅁䅁杷允䅁䅁䅕䅁䑁䅁䅁䅁䭁䅁䅁䅁䙁䅁䅁䅁䅁䩱䅊权䡂䅁䅁权㝁䅁䅁允䅁䅁䅅䅁佁䉁䅉䅁㉁䍁䄴杍ぁ䑁䅉睍祁䑁䅕䅁䵁䅉䅅䅁䙁䅁䅁睁䅁䅁䅁权䅁䅁䅁兂䅁䅁䅁佁祂䅑䅯睒䅁䅁䅯睏䅁䅁䅅䅁䉁䅁䅁杄十䅁䅁䅍畁䑁䅫李硁䑁䅣䅏㑁䅁䅁䍄䉁䅁䅁兂䅁䅁䅍䅁䅁䅁䅯䅁䅁䅁䅕䅁䅁䅁㡂啶䭁䕁䅣䅁䭁䑁䅳䅁䉁䅁䅁允䅁䅁䄴杅䅁䑁䅅杌硁䑁䅫李ㅁ䑁䅫兏䅁䅁杷允䅁䅁䅕䅁䑁䅁䅁䅁䭁䅁䅁䅁䙁䅁䅁䅁䅁䝑䄹权䡂䅁䅁权㝁䅁䅁允䅁䅁䅅䅁佁䉁䅉䅁硁䍁䄴䅍ぁ䑁䅫䅏㍁䑁䅕䅁䵁䅉䅅䅁䙁䅁䅁睁䅁䅁䅁权䅁䅁䅁兂䅁䅁䅁䕁坂䅑䅯睒䅁䅁䅯睏䅁䅁䅅䅁䉁䅁䅁杄十䅁䅁䅍畁䑁䅫䅍硁䑁䅙李㑁䅁䅁䍄䉁䅁䅁兂䅁䅁䅍䅁䅁䅁䅯䅁䅁䅁䅯䅄䅁䅁䅯睒䅁䅁䅯䅐䅁䅁䅅䅁䉁䅁䅁权湁䅁䅁䍄䉁䅁䅁兂䅁䅁䅍䅁䅁䅁䅯䅁䅁䅁䅕䅁䅁䅁㡃䕬䭁䕁䅣䅁䭁䑁䅷䅁䉁䅁䅁允䅁䅁䄴杅䅁䑁䅧杌睁䑁䅍睎硁䑁䅉兏䅁䅁杷允䅁䅁䅕䅁䑁䅁䅁䅁䭁䅁䅁䅁䙁䅁䅁䅁䅁䩯䅊权䡂䅁䅁权㡁䅁䅁允䅁䅁䅅䅁佁䉁䅉䅁㉁䍁䄴䅍祁䑁䅁睍㕁䑁䅅䅁䵁䅉䅅䅁䙁䅁䅁睁䅁䅁䅁权䅁䅁䅁兂䅁䅁䅁䍁煱䅑䅯睒䅁䅁䅯䅐䅁䅁䅅䅁䉁䅁䅁杄十䅁䅁䅏畁䑁䅁睍㍁䑁䅅杍㕁䅁䅁䍄䉁䅁䅁兂䅁䅁䅍䅁䅁䅁䅯䅁䅁䅁䅕䅁䅁䅁权啮䭁䑁䅯䅁䭁䑁䅳䅁䉁䅁䅁允䅁䅁䄴䅂䅁䑁䅁䅁䵁䅉䅅䅁䙁䅁䅁睁䅁䅁䅁权䅁䅁䅁兂䅁䅁䅁佁㐲䅑䅯睒䅁䅁䅯䅐䅁䅁䅅䅁䉁䅁䅁杄十䅁䅁杍畁䑁䅕睎ㅁ䑁䅑免ぁ䅁䅁䍄䉁䅁䅁兂䅁䅁䅍䅁䅁䅁䅯䅁䅁䅁䅕䅁䅁䅁䅁歓䭁䕁䅣䅁䭁䑁䅷䅁䉁䅁䅁允䅁䅁䄴杅䅁䑁䅁杌㕁䑁䅙䅏㕁䑁䅅兎䅁䅁杷允䅁䅁䅕䅁䑁䅁䅁䅁䭁䅁䅁䅁䙁䅁䅁䅁䅁䩮䅊权䡂䅁䅁权㡁䅁䅁允䅁䅁䅅䅁佁䉁䅉䅁穁䍁䄴睍㉁䑁䅁䅎㕁䑁䅣䅁䵁䅉䅅䅁䙁䅁䅁睁䅁䅁䅁权䅁䅁䅁兂䅁䅁䅁䱁䩃䅑䅯睒䅁䅁䅯䅐䅁䅁䅅䅁䉁䅁䅁杄十䅁䅁睍畁䑁䅁兎ぁ䑁䅣䅎祁䅁䅁䍄䉁䅁䅁兂䅁䅁䅍䅁䅁䅁䅯䅁䅁䅁䅕䅁䅁䅁㥁䕳䭁䕁䅣䅁䭁䑁䅷䅁䉁䅁䅁允䅁䅁䄴杅䅁䑁䅍杌㕁䑁䅅兎穁䑁䅕睎䅁䅁杷允䅁䅁䅑䅁䑁䅁䅁䅁䭁䅁䅁䅁䙁䅁䅁䅁䅁䩯䄱权睁䅁䅁允䅁䅁䅅䅁䭁䍁䅧䅁䵁䅉䅅䅁䙁䅁䅁睁䅁䅁䅁权䅁䅁䅁兂䅁䅁䅁佁畂䅑䅯睒䅁䅁䅯䅐䅁䅁䅅䅁䉁䅁䅁杄十䅁䅁免畁䑁䅅睍穁䑁䅫杍祁䅁䅁䍄䉁䅁䅁兂䅁䅁䅍䅁䅁䅁䅯䅁䅁䅁䅕䅁䅁䅁䅂っ䭁䕁䅣䅁䭁䑁䅷䅁䉁䅁䅁允䅁䅁䄴杅䅁䑁䅁杌㍁䑁䅫免ㅁ䑁䅍䅏䅁䅁杷允䅁䅁䅕䅁䑁䅁䅁䅁䭁䅁䅁䅁䙁䅁䅁䅁䅁䠸䅨权䡂䅁䅁权㡁䅁䅁允䅁䅁䅅䅁佁䉁䅉䅁祁䍁䄴杍㉁䑁䅍李祁䑁䅑䅁䵁䅉䅅䅁䙁䅁䅁睁䅁䅁䅁权䅁䅁䅁兂䅁䅁䅁䭁摃䅑䅯睒䅁䅁䅯䅐䅁䅁䅅䅁䉁䅁䅁杄十䅁䅁䅍畁䑁䅧䅍睁䑁䅑免㉁䅁䅁䍄䉁䅁䅁䅂䅁䅁䅍䅁䅁䅁䅯䅁䅁䅁䅕䅁䅁䅁䥁啮䭁䥁䅧䅁䉁䅁䅁允䅁䅁䄴䅃䅁䑁䅅䅍睁䅁䅁䍄䉁䅁䅁兂䅁䅁䅍䅁䅁䅁䅯䅁䅁䅁䅕䅁䅁䅁杂䕯䭁䕁䅣䅁䭁䑁䅷䅁䉁䅁䅁允䅁䅁䄴杅䅁䑁䅉杌ㅁ䑁䅣兎ぁ䑁䅅䅎䅁䅁杷允䅁䅁䅕䅁䑁䅁䅁䅁䭁䅁䅁䅁䙁䅁䅁䅁䅁䩭䅊权䡂䅁䅁权㡁䅁䅁允䅁䅁䅅䅁佁䉁䅉䅁ㅁ䍁䄴兎ㅁ䑁䅑免睁䑁䅉䅁䵁䅉䅅䅁䙁䅁䅁睁䅁䅁䅁权䅁䅁䅁兂䅁䅁䅁乁䡃䅑䅯睒䅁䅁䅯䅐䅁䅁䅅䅁䉁䅁䅁杄十䅁䅁䅎畁䑁䅙杍㑁䑁䅉李穁䅁䅁䍄䉁䅁䅁兂䅁䅁䅍䅁䅁䅁䅯䅁䅁䅁䅕䅁䅁䅁奄䕩䭁䕁䅣䅁䭁䑁䅷䅁䉁䅁䅁允䅁䅁䄴杅䅁䑁䅫杌ㅁ䑁䅉兏㑁䑁䅣李䅁䅁杷允䅁䅁䅕䅁䑁䅁䅁䅁䭁䅁䅁䅁䙁䅁䅁䅁䅁扒䅒权䅂䅁䅁权䑂䅁䅁允䅁䅁䅅䅁䑁䅁奧䅁䵁䅉䅅䅁䙁䅁䅁睁䅁䅁䅁权䅁䅁䅁兂䅁䅁䅁䭁睂䅑䅯睒䅁䅁䅯䅐䅁䅁䅅䅁䉁䅁䅁杄十䅁䅁䅍畁䑁䅧李睁䑁䅫兏ㅁ䅁䅁䍄䉁䅁䅁兂䅁䅁䅍䅁䅁䅁䅯䅁䅁䅁䅕䅁䅁䅁元っ䭁䕁䅣䅁䭁䑁䅷䅁䉁䅁䅁允䅁䅁䄴杅䅁䑁䅁杌㉁䑁䅣兏睁䑁䅁䅎䅁䅁杷允䅁䅁䅕䅁䑁䅁䅁䅁䭁䅁䅁䅁䙁䅁䅁䅁䅁煬䅂权䝂䅁䅁权䑂䅁䅁允䅁䅁䅅䅁䙁䵁啗畈㡁睎䄵䍄䉁䅁䅁兂䅁䅁䅍䅁䅁䅁䅯䅁䅁䅁䅕䅁䅁䅁杂啧䭁䕁䅣䅁䭁䑁䅷䅁䉁䅁䅁允䅁䅁䄴杅䅁䑁䅁杌㑁䑁䅧杍穁䑁䅙睍䅁䅁杷允䅁䅁䅕䅁䑁䅁䅁䅁䭁䅁䅁䅁䙁䅁䅁䅁䅁䝯䅨权䡂䅁䅁权㡁䅁䅁允䅁䅁䅅䅁佁䉁䅉䅁㑁䍁䄴䅍穁䑁䅣免祁䑁䅫䅁䵁䅉䅅䅁䙁䅁䅁睁䅁䅁䅁权䅁䅁䅁兂䅁䅁䅁䙁䑃䅑䅯睒䅁䅁䅯䅐䅁䅁䅅䅁䉁䅁䅁杄允䅁䅁䅍畁䑁䅣免硁䑁䅣睍䅁䅁杷允䅁䅁䅕䅁䑁䅁䅁䅁䭁䅁䅁䅁䙁䅁䅁䅁䅁䭲䅸权䡂䅁䅁权㡁䅁䅁允䅁䅁䅅䅁佁䉁䅉䅁睁䍁䄴兏ぁ䑁䅣李ㅁ䑁䅫䅁䵁䅉䅅䅁䕁䅁䅁睁䅁䅁䅁权䅁䅁䅁兂䅁䅁䅁䉁㉃䅑䅯杩䅁䅁䅅䅁䉁䅁䅁权湁䅁䅁䍄䉁䅁䅁兂䅁䅁䅍䅁䅁䅁䅯䅁䅁䅁䅕䅁䅁䅁䅁歘䭁䕁䅣䅁䭁䑁䅷䅁䉁䅁䅁允䅁䅁䄴杅䅁䑁䅁杌㑁䑁䅅兎ぁ䑁䅉免䅁䅁杷允䅁䅁䅕䅁䑁䅁䅁䅁䭁䅁䅁䅁䙁䅁䅁䅁䅁䙧䅂权䡂䅁䅁权㡁䅁䅁允䅁䅁䅅䅁佁䉁䅉䅁睁䍁䄴䅏祁䑁䅙䅎ぁ䑁䅧䅁䵁䅉䅅䅁䙁䅁䅁睁䅁䅁䅁权䅁䅁䅁兂䅁䅁䅁䡁㥹䅑䅯睒䅁䅁䅯䅐䅁䅁䅅䅁䉁䅁䅁杄十䅁䅁䅍畁䑁䅫䅎㍁䑁䅉䅍㉁䅁䅁䍄䉁䅁䅁兂䅁䅁䅍䅁䅁䅁䅯䅁䅁䅁䅕䅁䅁䅁歃歫䭁䕁䅣䅁䭁䑁䅷䅁䉁䅁䅁允䅁䅁䄴杅䅁䑁䅉杌㑁䑁䅫李㑁䑁䅙免䅁䅁杷允䅁䅁䅕䅁䑁䅁䅁䅁䭁䅁䅁䅁䙁䅁䅁䅁䅁䝑䄹权䡂䅁䅁权㡁䅁䅁允䅁䅁䅅䅁佁䉁䅁䅁硁䍁䄴䅍ぁ䑁䅅䅏ぁ䅁䅁䍄䉁䅁䅁兂䅁䅁䅍䅁䅁䅁䅯䅁䅁䅁䅕䅁䅁䅁啃歫䭁䕁䅣䅁䭁䑁䅷䅁䉁䅁䅁允䅁䅁䄴杅䅁䑁䅉杌㕁䑁䅉杍ㅁ䑁䅣睎䅁䅁杷允䅁䅁䅕䅁䑁䅁䅁䅁䭁䅁䅁䅁䙁䅁䅁䅁䅁䱊䅖权䡂䅁䅁权㡁䅁䅁允䅁䅁䅅䅁佁䉁䅉䅁睁䍁䄴䅏硁䑁䅧李穁䑁䅫䅁䵁䅉䅅䅁䙁䅁䅁睁䅁䅁䅁权䅁䅁䅁兂䅁䅁䅁䡁䩄䅑䅯睒䅁䅁䅯䅐䅁䅁䅅䅁䉁䅁䅁杄十䅁䅁睍畁䑁䅣䅍穁䑁䅣兏ㅁ䅁䅁䍄䉁䅁䅁兂䅁䅁䅍䅁䅁䅁䅯䅁䅁䅁䅕䅁䅁䅁䅂歖䭁䕁䅣䅁䭁䑁䅷䅁䉁䅁䅁允䅁䅁䄴杅䅁䑁䅁杌㑁䑁䅁䅍睁䑁䅉睍䅁䅁杷允䅁䅁䅕䅁䑁䅁䅁䅁䭁䅁䅁䅁䙁䅁䅁䅁䅁䝙䅎权䡂䅁䅁权㡁䅁䅁允䅁䅁䅅䅁佁䉁䅉䅁睁䍁䄴睎㑁䑁䅍睍ㅁ䑁䅣䅁䵁䅉䅅䅁䙁䅁䅁睁䅁䅁䅁权䅁䅁䅁权䵁䅁䅁权䡂䅁䅁权⭁䅁䅁允䅁䅁䅅䅁䭁䍁䅣䅁䵁䅉䅅䅁䕁䅁䅁睁䅁䅁䅁权䅁䅁䅁兂䅁䅁䅁䅁㡥䅑䅯杋䅁䅁䅅䅁䉁䅁䅁权䵁䅁䅁䍄䉁䅁䅁兂䅁䅁䅍䅁䅁䅁䅯䅁䅁䅁䅕䅁䅁䅁㡃䕬䭁䕁䅣䅁䭁䑁䄴䅁䉁䅁䅁允䅁䅁䄴䅅䅁䑁䅧杌硁䑁䅍䅏㕁䑁䅕䅁䵁䅉䅅䅁䙁䅁䅁睁䅁䅁䅁权䅁䅁䅁兂䅁䅁䅁䅁扂䅑䅯睒䅁䅁䅯材䅁䅁䅅䅁䉁䅁䅁杄十䅁䅁免畁䑁䅅杍㍁䑁䅙李祁䅁䅁䍄䉁䅁䅁䅂䅁䅁䅍䅁䅁䅁䅯䅁䅁䅁䅕䅁䅁䅁獁歲䭁䝁䅣䅁䉁䅁䅁允䅁䅁䅯杖䅅䅁杷允䅁䅁䅑䅁䑁䅁䅁䅁䭁䅁䅁䅁䙁䅁䅁䅁䅁䱳䅎权䍁䅁䅁允䅁䅁䅅䅁䭁䱁䅕䅁䵁䅉䅅䅁䙁䅁䅁睁䅁䅁䅁权䅁䅁䅁兂䅁䅁䅁䭁千䅑䅯睒䅁䅁䅯材䅁䅁䅅䅁䉁䅁䅁杄十䅁䅁兎畁䑁䅫䅎硁䑁䅣兏㕁䅁䅁䍄䉁䅁䅁兂䅁䅁䅍䅁䅁䅁䅯䅁䅁䅁䅕䅁䅁䅁瑄䕵䭁䕁䅣䅁䭁䑁䄴䅁䉁䅁䅁允䅁䅁䄴权䅁䑁䅉杌㍁䑁䅫䅁䵁䅉䅅䅁䙁䅁䅁睁䅁䅁䅁权䅁䅁䅁兂䅁䅁䅁䅁䭂䅑䅯睒䅁䅁䅯材䅁䅁䅅䅁䉁䅁䅁杄十䅁䅁免畁䑁䅁免硁䑁䅑李㍁䅁䅁䍄䉁䅁䅁兂䅁䅁䅍䅁䅁䅁䅯䅁䅁䅁䅕䅁䅁䅁捃歫䭁䕁䅣䅁䭁䑁䄴䅁䉁䅁䅁允䅁䅁䄴杅䅁䑁䅑杌睁䑁䅍兏穁䑁䅅䅏䅁䅁杷允䅁䅁䅕䅁䑁䅁䅁䅁䭁䅁䅁䅁䙁䅁䅁䅁䅁煱䄱权䝂䅁䅁权䍂䅁䅁允䅁䅁䅅䅁䙁䙁潬坍匶慨⽡䍄䉁䅁䅁兂䅁䅁䅍䅁䅁䅁䅯䅁䅁䅁䅕䅁䅁䅁睃啩䭁䕁䅣䅁䭁䑁䄴䅁䉁䅁䅁允䅁䅁䄴杅䅁䑁䅉杌㉁䑁䅧䅎祁䑁䅕睎䅁䅁杷允䅁䅁䅕䅁䑁䅁䅁䅁䭁䅁䅁䅁䙁䅁䅁䅁䅁扐䅂权䡂䅁䅁权⭁䅁䅁允䅁䅁䅅䅁佁䉁䅉䅁穁䍁䄴杍㑁䑁䅉睍穁䑁䅅䅁䵁䅉䅅䅁䙁䅁䅁睁䅁䅁䅁权䅁䅁䅁兂䅁䅁䅁䝁㑱䅑䅯兔䅁䅁䅯睏䅁䅁䅅䅁䉁䅁䅁杄啁䅁䅁兏㉁䍁䄴䅍㕁䑁䅫䅏㑁䑁䅙䅁䵁䅉䅅䅁䙁䅁䅁睁䅁䅁䅁权䅁䅁䅁兂䅁䅁䅁佁畂䅑䅯睒䅁䅁䅯材䅁䅁䅅䅁䉁䅁䅁杄十䅁䅁䅍畁䑁䅣䅎㑁䑁䅙李ぁ䅁䅁䍄䉁䅁䅁兂䅁䅁䅍䅁䅁䅁䅯䅁䅁䅁䅕䅁䅁䅁䅂っ䭁䕁䅣䅁䭁䑁䄴䅁䉁䅁䅁允䅁䅁䄴杅䅁䑁䅅杌ぁ䑁䅅䅎㑁䑁䅉兏䅁䅁杷允䅁䅁䅕䅁䑁䅁䅁䅁䭁䅁䅁䅁䙁䅁䅁䅁䅁䩯䄱权䡂䅁䅁权⭁䅁䅁允䅁䅁䅅䅁佁䉁䅉䅁睁䍁䄴兏ぁ䑁䅣䅎穁䑁䅉䅁䵁䅉䅅䅁䙁䅁䅁睁䅁䅁䅁权䅁䅁䅁兂䅁䅁䅁䝁权䅑䅯睒䅁䅁䅯材䅁䅁䅅䅁䉁䅁䅁杄䭁䅁䅁杍畁䑁䅣兏䅁䅁杷允䅁䅁䅕䅁䑁䅁䅁䅁䭁䅁䅁䅁䙁䅁䅁䅁䅁䩭䅊权䡂䅁䅁权⭁䅁䅁允䅁䅁䅅䅁佁䉁䅉䅁ㅁ䍁䄴睎㍁䑁䅍䅍㕁䑁䅣䅁䵁䅉䅅䅁䙁䅁䅁睁䅁䅁䅁权䅁䅁䅁兂䅁䅁䅁乁䡃䅑䅯睒䅁䅁䅯材䅁䅁䅅䅁䉁䅁䅁杄十䅁䅁睍畁䑁䅍李穁䑁䅧杍祁䅁䅁䍄䉁䅁䅁兂䅁䅁䅍䅁䅁䅁䅯䅁䅁䅁䅕䅁䅁䅁奄䕩䭁䕁䅣䅁䭁䑁䄴䅁䉁䅁䅁允䅁䅁䄴䅆䅁䑁䅅䅍畁䑁䅕兏ㅁ䑁䅉睍穁䅁䅁䍄䉁䅁䅁兂䅁䅁䅍䅁䅁䅁䅯䅁䅁䅁䅕䅁䅁䅁权䕣䭁䕁䅣䅁䭁䑁䄴䅁䉁䅁䅁允䅁䅁䄴䅅䅁䑁䅁杌㑁䑁䅁李穁䑁䅉䅁䵁䅉䅅䅁䙁䅁䅁睁䅁䅁䅁权䅁䅁䅁兂䅁䅁䅁䩁穂䅑䅯睒䅁䅁䅯材䅁䅁䅅䅁䉁䅁䅁杄十䅁䅁䅍畁䑁䅕兏㉁䑁䅣兎穁䅁䅁䍄䉁䅁䅁兂䅁䅁䅍䅁䅁䅁䅯䅁䅁䅁䅕䅁䅁䅁杂啧䭁䕁䅣䅁䭁䑁䄴䅁䉁䅁䅁允䅁䅁䄴杅䅁䑁䅅杌㍁䑁䅁䅎㕁䑁䅉免䅁䅁杷允䅁䅁䅕䅁䑁䅁䅁䅁䭁䅁䅁䅁䙁䅁䅁䅁䅁䝯䅨权䡂䅁䅁权⭁䅁䅁允䅁䅁䅅䅁佁䉁䅉䅁睁䍁䄴睎㉁䑁䅙䅎㉁䑁䅣䅁䵁䅉䅅䅁䙁䅁䅁睁䅁䅁䅁权䅁䅁䅁兂䅁䅁䅁䙁䑃䅑䅯睒䅁䅁䅯材䅁䅁䅅䅁䉁䅁䅁杄允䅁䅁䅍畁䑁䅣䅎㕁䑁䅕兎䅁䅁杷允䅁䅁䅕䅁䑁䅁䅁䅁䭁䅁䅁䅁䙁䅁䅁䅁䅁䭲䅸权䡂䅁䅁权⭁䅁䅁允䅁䅁䅅䅁佁䉁䅉䅁硁䍁䄴免祁䑁䅕李ぁ䑁䅉䅁䵁䅉䅅䅁䙁䅁䅁睁䅁䅁䅁权䅁䅁䅁兂䅁䅁䅁䅁敂䅑䅯睒䅁䅁䅯材䅁䅁䅅䅁䉁䅁䅁杄十䅁䅁䅍畁䑁䅙䅍㉁䑁䅍䅎穁䅁䅁䍄䉁䅁䅁兂䅁䅁䅍䅁䅁䅁䅯䅁䅁䅁䅕䅁䅁䅁䅃䕕䭁䕁䅣䅁䭁䑁䄴䅁䉁䅁䅁允䅁䅁䄴杅䅁䑁䅁杌㕁䑁䅫䅍㕁䑁䅉兏䅁䅁杷允䅁䅁䅕䅁䑁䅁䅁䅁䭁䅁䅁䅁䙁䅁䅁䅁䅁䩱䅊权䡂䅁䅁权⭁䅁䅁允䅁䅁䅅䅁佁䉁䅉䅁㉁䍁䄴杍ㅁ䑁䅍睎㉁䑁䅑䅁䵁䅉䅅䅁䙁䅁䅁睁䅁䅁䅁权䅁䅁䅁兂䅁䅁䅁佁祂䅑䅯睒䅁䅁䅯材䅁䅁䅅䅁䉁䅁䅁杄十䅁䅁䅍畁䑁䅙䅎睁䑁䅫兎穁䅁䅁䍄䉁䅁䅁兂䅁䅁䅍䅁䅁䅁䅯䅁䅁䅁䅕䅁䅁䅁㡂啶䭁䕁䅣䅁䭁䑁䄴䅁䉁䅁䅁允䅁䅁䄴杅䅁䑁䅁杌㕁䑁䅍䅎祁䑁䅉李䅁䅁杷允䅁䅁䅕䅁䑁䅁䅁䅁䭁䅁䅁䅁䙁䅁䅁䅁䅁䩱䅆权㙁䅁䅁权⭁䅁䅁允䅁䅁䅅䅁佁䅁䄴䅁㑁䑁䅕兏㍁䑁䅣李䅁䅁杷允䅁䅁䅕䅁䑁䅁䅁䅁䭁䅁䅁䅁䙁䅁䅁䅁䅁䩰䅊权䡂䅁䅁权⭁䅁䅁允䅁䅁䅅䅁佁䉁䅉䅁ぁ䍁䄴免㑁䑁䅙睎穁䑁䅑䅁䵁䅉䅅䅁䙁䅁䅁睁䅁䅁䅁权䅁䅁䅁兂䅁䅁䅁䩁卓䅑䅯睒䅁䅁䅯材䅁䅁䅅䅁䉁䅁䅁杄十䅁䅁杍畁䑁䅫睍ぁ䑁䅅䅍㉁䅁䅁䍄䉁䅁䅁兂䅁䅁䅍䅁䅁䅁䅯䅁䅁䅁䅕䅁䅁䅁歁啴䭁䕁䅣䅁䭁䑁䄴䅁䉁䅁䅁允䅁䅁䄴杅䅁䑁䅁杌㕁䑁䅁兎睁䑁䅉免䅁䅁杷允䅁䅁䅕䅁䑁䅁䅁䅁䭁䅁䅁䅁䙁䅁䅁䅁䅁䵣䅬权䡂䅁䅁权⭁䅁䅁允䅁䅁䅅䅁佁䉁䅉䅁ぁ䍁䄴杍ぁ䑁䅣杍㑁䑁䅙䅁䵁䅉䅅䅁䙁䅁䅁睁䅁䅁䅁权䅁䅁䅁兂䅁䅁䅁䕁坂䅑䅯睒䅁䅁䅯材䅁䅁䅅䅁䉁䅁䅁杄十䅁䅁免畁䑁䅉免ぁ䑁䅍䅍㍁䅁䅁䍄䉁䅁䅁兂䅁䅁䅍䅁䅁䅁䅯䅁䅁䅁䅕䅁䅁䅁杂す䭁䕁䅣䅁䭁䑁䄴䅁䉁䅁䅁允䅁䅁䄴杅䅁䑁䅅杌睁䑁䅫兏硁䑁䅕睍䅁䅁杷允䅁䅁䅕䅁䑁䅁䅁䅁䭁䅁䅁䅁䭁䅁䅷䅁䭁䕁䅣䅁䭁䑁䄸䅁䉁䅁䅁允䅁䅁䅯睊䅁䅁杷允䅁䅁䅕䅁䑁䅁䅁䅁䭁䅁䅁䅁䙁䅁䅁䅁䅁䙁䅴权䡂䅁䅁权⽁䅁䅁允䅁䅁䅅䅁佁䉁䅉䅁睁䍁䄴兏穁䑁䅧䅎㉁䑁䅍䅁䵁䅉䅅䅁䙁䅁䅁睁䅁䅁䅁权䅁䅁䅁兂䅁䅁䅁䭁千䅑䅯睒䅁䅁䅯睐䅁䅁䅅䅁䉁䅁䅁杄十䅁䅁睎畁䑁䅍免㑁䑁䅣杍ぁ䅁䅁䍄䉁䅁䅁兂䅁䅁䅍䅁䅁䅁䅯䅁䅁䅁䅕䅁䅁䅁煁歱䭁䕁䅣䅁䭁䑁䄸䅁䉁䅁䅁允䅁䅁䄴䅅䅁䑁䅕杌祁䑁䅫䅍穁䑁䅕䅁䵁䅉䅅䅁䙁䅁䅁睁䅁䅁䅁权䅁䅁䅁兂䅁䅁䅁佁㐲䅑䅯睒䅁䅁䅯睐䅁䅁䅅䅁䉁䅁䅁杄十䅁䅁杍畁䑁䅙兏祁䑁䅉免祁䅁䅁䍄䉁䅁䅁兂䅁䅁䅍䅁䅁䅁䅯䅁䅁䅁䅕䅁䅁䅁奁歵䭁䑁䅯䅁䭁䑁䅳䅁䉁䅁䅁允䅁䅁䄴杄䅁䑁䅍李祁䑁䅧䅎ㅁ䅁䅁䍄䉁䅁䅁兂䅁䅁䅍䅁䅁䅁䅯䅁䅁䅁䅕䅁䅁䅁䅁歓䭁䕁䅣䅁䭁䑁䄸䅁䉁䅁䅁允䅁䅁䄴杅䅁䑁䅁杌㍁䑁䅍䅍ぁ䑁䅉睎䅁䅁杷允䅁䅁䅕䅁䑁䅁䅁䅁䭁䅁䅁䅁䙁䅁䅁䅁䅁䩮䅊权䡂䅁䅁权⽁䅁䅁允䅁䅁䅅䅁佁䉁䅉䅁ぁ䍁䄴杍㍁䑁䅉兏祁䑁䅑䅁䵁䅉䅅䅁䙁䅁䅁睁䅁䅁䅁权䅁䅁䅁兂䅁䅁䅁䑁眲䅑䅯睒䅁䅁䅯睐䅁䅁䅅䅁䉁䅁䅁杄十䅁䅁杍畁䑁䅍兏㍁䑁䅅杍㉁䅁䅁䍄䉁䅁䅁兂䅁䅁䅍䅁䅁䅁䅯䅁䅁䅁䅕䅁䅁䅁䅂っ䭁䕁䅣䅁䭁䑁䄸䅁䉁䅁䅁允䅁䅁䄴杅䅁䑁䅅杌㕁䑁䅙杍㍁䑁䅅䅎䅁䅁杷允䅁䅁䅕䅁䑁䅁䅁䅁䭁䅁䅁䅁䙁䅁䅁䅁䅁䩯䄱权䡂䅁䅁权⽁䅁䅁允䅁䅁䅅䅁佁䉁䅉䅁硁䍁䄴李睁䑁䅙兏ぁ䑁䅣䅁䵁䅉䅅䅁䙁䅁䅁睁䅁䅁䅁权䅁䅁䅁兂䅁䅁䅁䝁权䅑䅯睒䅁䅁䅯睐䅁䅁䅅䅁䉁䅁䅁杄十䅁䅁杍畁䑁䅙兏祁䑁䅉免祁䅁䅁䍄䉁䅁䅁兂䅁䅁䅍䅁䅁䅁䅯䅁䅁䅁䅕䅁䅁䅁奃歫䭁䕁䅣䅁䭁䑁䄸䅁䉁䅁䅁允䅁䅁䄴杅䅁䑁䅣杌硁䑁䅅䅍㑁䑁䅉睎䅁䅁杷允䅁䅁䅕䅁䑁䅁䅁䅁䭁䅁䅁䅁䙁䅁䅁䅁䅁䤰䅤权䡂䅁䅁权⽁䅁䅁允䅁䅁䅅䅁佁䉁䅉䅁穁䍁䄴䅎㉁䑁䅁兏㍁䑁䅧䅁䵁䅉䅅䅁䙁䅁䅁睁䅁䅁䅁权䅁䅁䅁兂䅁䅁䅁乁䥩䅑䅯睒䅁䅁䅯睐䅁䅁䅅䅁䉁䅁䅁杄十䅁䅁李畁䑁䅍杍ぁ䑁䅉李㑁䅁䅁䍄䉁䅁䅁兂䅁䅁䅍䅁䅁䅁䅯䅁䅁䅁䅕䅁䅁䅁权䕣䭁䕁䅣䅁䭁䑁䄸䅁䉁䅁䅁允䅁䅁䄴杅䅁䑁䅁杌㑁䑁䅙睍㑁䑁䅫杍䅁䅁杷允䅁䅁䅑䅁䑁䅁䅁䅁䭁䅁䅁䅁䙁䅁䅁䅁䅁䭩䅆权婁允䅁允䅁䅁䅅䅁䍁䭁䠸䍄䉁䅁䅁兂䅁䅁䅍䅁䅁䅁䅯䅁䅁䅁䅕䅁䅁䅁元っ䭁䕁䅣䅁䭁䑁䄸䅁䉁䅁䅁允䅁䅁䄴杅䅁䑁䅁杌㉁䑁䅕兏硁䑁䅫睍䅁䅁杷允䅁䅁䅕䅁䑁䅁䅁䅁䭁䅁䅁䅁䙁䅁䅁䅁䅁䥙䅆权䡂䅁䅁权⽁䅁䅁允䅁䅁䅅䅁䭁䍁䅣䅁䵁䅉䅅䅁䙁䅁䅁睁䅁䅁䅁权䅁䅁䅁兂䅁䅁䅁䙁䑃䅑䅯睒䅁䅁䅯睐䅁䅁䅅䅁䉁䅁䅁杄十䅁䅁䅍畁䑁䅙杍㑁䑁䅣李硁䅁䅁䍄䉁䅁䅁兂䅁䅁䅍䅁䅁䅁䅯䅁䅁䅁䅕䅁䅁䅁獃䕲䭁䕁䅣䅁䭁䑁䄸䅁䉁䅁䅁允䅁䅁䄴杅䅁䑁䅁杌㑁䑁䅍䅎㕁䑁䅧䅏䅁䅁杷允䅁䅁䅕䅁䑁䅁䅁䅁䭁䅁䅁䅁䙁䅁䅁䅁䅁䙁䄵权䡂䅁䅁权⽁䅁䅁允䅁䅁䅅䅁佁䉁䅉䅁睁䍁䄴兎㍁䑁䅉䅎㍁䑁䅑䅁䵁䅉䅅䅁䙁䅁䅁睁䅁䅁䅁权䅁䅁䅁兂䅁䅁䅁䥁兂䅑䅯睒䅁䅁䅯睐䅁䅁䅅䅁䉁䅁䅁杄十䅁䅁䅍畁䑁䅣免㍁䑁䅁兎穁䅁䅁䍄䉁䅁䅁䅂䅁䅁䅍䅁䅁䅁䅯䅁䅁䅁䅕䅁䅁䅁奁歵䭁䭁䅍䅁䉁䅁䅁允䅁䅁䅯兰䅁䅁杷允䅁䅁䅕䅁䑁䅁䅁䅁䭁䅁䅁䅁䙁䅁䅁䅁䅁䩱䅊权䡂䅁䅁权⽁䅁䅁允䅁䅁䅅䅁佁䉁䅉䅁㍁䍁䄴李硁䑁䅍睍硁䑁䅙䅁䵁䅉䅅䅁䙁䅁䅁睁䅁䅁䅁权䅁䅁䅁兂䅁䅁䅁佁祂䅑䅯睒䅁䅁䅯睐䅁䅁䅅䅁䉁䅁䅁杄十䅁䅁䅍畁䑁䅙免㍁䑁䅧䅎ㅁ䅁䅁䍄䉁䅁䅁兂䅁䅁䅍䅁䅁䅁䅯䅁䅁䅁䅕䅁䅁䅁歃歫䭁䕁䅣䅁䭁䑁䄸䅁䉁䅁䅁允䅁䅁䄴杅䅁䑁䅑杌㍁䑁䅁免睁䑁䅁兎䅁䅁杷允䅁䅁䅕䅁䑁䅁䅁䅁䭁䅁䅁䅁䙁䅁䅁䅁䅁䝑䄹权䡂䅁䅁权⽁䅁䅁允䅁䅁䅅䅁佁䉁䅉䅁睁䍁䄴李㕁䑁䅫免穁䑁䅫䅁䵁䅉䅅䅁䙁䅁䅁睁䅁䅁䅁权䅁䅁䅁兂䅁䅁䅁䩁卓䅑䅯睒䅁䅁䅯睐䅁䅁䅅䅁䉁䅁䅁杄十䅁䅁杍畁䑁䅙兎㉁䑁䅕免ぁ䅁䅁䍄䉁䅁䅁兂䅁䅁䅍䅁䅁䅁䅯䅁䅁䅁䅕䅁䅁䅁歁啴䭁䕁䅣䅁䭁䑁䄸䅁䉁䅁䅁允䅁䅁䄴杅䅁䑁䅁杌㍁䑁䅉兏㕁䑁䅣睍䅁䅁杷允䅁䅁䅕䅁䑁䅁䅁䅁䭁䅁䅁䅁䙁䅁䅁䅁䅁䙑䅚权䡂䅁䅁权⽁䅁䅁允䅁䅁䅅䅁佁䉁䅉䅁硁䍁䄴䅍㍁䑁䅑兎㕁䑁䅕䅁䵁䅉䅅䅁䙁䅁䅁睁䅁䅁䅁权䅁䅁䅁兂䅁䅁䅁䝁橂䅑䅯睒䅁䅁䅯睐䅁䅁䅅䅁䉁䅁䅁杄十䅁䅁䅍畁䑁䅣李ぁ䑁䅫䅏㉁䅁䅁䍄䉁䅁䅁兂䅁䅁䅍䅁䅁䅁䅯䅁䅁䅁䅕䅁䅁䅁睄䕥䭁䕁䅣䅁䭁䑁䅳䅁䉁䅁䅁允䅁䅁䄴杅䅁䑁䅧杌祁䑁䅉免㕁䑁䅧睍䅁䅁杷允䅁䅁䅕䅁䑁䅁䅁䅁䭁䅁䅁䅁䙁䅁䅁䅁䅁䥷䅰权䡂䅁䅁权㝁䅁䅁允䅁䅁䅅䅁佁䉁䅉䅁硁䍁䄴䅎穁䑁䅕睎㍁䑁䅙䅁䵁䅉䅅䅁䙁䅁䅁睁䅁䅁䅁权䅁䅁䅁兂䅁䅁䅁䅁睱䅑䅯睒䅁䅁䅯睏䅁䅁䅅䅁䉁䅁䅁杄允䅁䅁杍畁䑁䅁䅏ㅁ䑁䅁兎䅁䅁杷允䅁䅁䅕䅁䑁䅁䅁䅁䭁䅁䅁䅁䙁䅁䅁䅁䅁䱖䅰权䡂䅁䅁权㝁䅁䅁允䅁䅁䅅䅁佁䉁䅉䅁穁䍁䄴李ぁ䑁䅉䅎㍁䑁䅑䅁䵁䅉䅅䅁䙁䅁䅁睁䅁䅁䅁权䅁䅁䅁兂䅁䅁䅁䉁⽋䅑䅯睒䅁䅁䅯睏䅁䅁䅅䅁䉁䅁䅁权湁䅁䅁䍄䉁䅁䅁兂䅁䅁䅍䅁䅁䅁䅯䅁䅁䅁䅕䅁䅁䅁䅁䕥䭁䕁䅣䅁䭁䑁䅳䅁䉁䅁䅁允䅁䅁䄴杅䅁䑁䅧杌祁䑁䅉免㕁䑁䅧睍䅁䅁杷允䅁䅁䅕䅁䑁䅁䅁䅁䭁䅁䅁䅁䙁䅁䅁䅁䅁䤴䅚权䡂䅁䅁权㝁䅁䅁允䅁䅁䅅䅁佁䉁䅉䅁穁䍁䄴李ぁ䑁䅙䅍祁䑁䅣䅁䵁䅉䅅䅁䙁䅁䅁睁䅁䅁䅁权䅁䅁䅁兂䅁䅁䅁䙁㡗䅑䅯睒䅁䅁䅯睏䅁䅁䅅䅁䉁䅁䅁杄坁䅁䅁杍ㅁ䑁䅍杌㍁䑁䅉杍ㅁ䑁䅫睍䅁䅁杷允䅁䅁䅕䅁䑁䅁䅁䅁䭁䅁䅁䅁䙁䅁䅁䅁䅁䡉䅚权䡂䅁䅁权㝁䅁䅁允䅁䅁䅅䅁佁䉁䅉䅁祁䍁䄴杍㉁䑁䅕杍睁䑁䅙䅁䵁䅉䅅䅁䕁䅁䅁睁䅁䅁䅁权䅁䅁䅁兂䅁䅁䅁䡁癋䅑䅯䅉䅅䅁䅅䅁䉁䅁䅁权䵁䅁䅁䍄䉁䅁䅁兂䅁䅁䅍䅁䅁䅁䅯䅁䅁䅁䅕䅁䅁䅁捁䕰䭁䕁䅣䅁䭁䑁䅳䅁䉁䅁䅁允䅁䅁䄴䅆䅁䑁䅕䅎畁䑁䅧李㉁䑁䅣李ㅁ䅁䅁䍄䉁䅁䅁兂䅁䅁䅍䅁䅁䅁䅯䅁䅁䅁䅕䅁䅁䅁䱃歳䭁䕁䅣䅁䭁䑁䅳䅁䉁䅁䅁允䅁䅁䄴䅆䅁䑁䅑免畁䑁䅕兏㑁䑁䅫䅎祁䅁䅁䍄䉁䅁䅁兂䅁䅁䅍䅁䅁䅁䅯䅁䅁䅁䅕䅁䅁䵁䩂〰䭁䕁䅣䅁䭁䑁䅳䅁䉁䅁䅁允䅁䅁䅯睊䅁䅁杷允䅁䅁䅕䅁䑁䅁䅁䅁䭁䅁䅁䅁䙁䅁䅁䅁䅁䨸䅬权䡂䅁䅁权㝁䅁䅁允䅁䅁䅅䅁佁䉁䅑䅁祁䑁䅣杌祁䑁䅫兎祁䑁䅑䅎䅁䅁杷允䅁䅁䅕䅁䑁䅁䅁䅁䭁䅁䅁䅁䙁䅁䅁䅁䅁䩦䅴权䡂䅁䅁权㝁䅁䅁允䅁䅁䅅䅁佁䉁䅑䅁硁䑁䅫杌ㅁ䑁䅍䅏ぁ䑁䅍兎䅁䅁杷允䅁䅁䅕䅁䑁䅁䅁䅁䭁䅁䅁䅁䙁䅁䅁䅁䅁煔䅒权䡂䅁䅁权㝁䅁䅁允䅁䅁䅅䅁佁䉁䅉䅁穁䍁䄴免穁䑁䅍兏睁䑁䅉䅁䵁䅉䅅䅁䙁䅁䅁睁䅁䅁䅁权䅁䅁䅁兂䅁䅁䅁䙁湃䅑䅯睖䅁䅁䅯兒䅁䅁䅅䅁䉁䅁䅁睁䍄睐䅁䍄䉁䅁䅁兂䅁䅁䅍䅁䅁䅁䅯䅁䅁䅁䅕䅁䅁䅁䝂䕲䭁䕁䅣䅁䭁䑁䅳䅁䉁䅁䅁允䅁䅁䄴杅䅁䑁䅅杌ぁ䑁䅁免㉁䑁䅅睎䅁䅁杷允䅁䅁䅕䅁䑁䅁䅁䅁䭁䅁䅁䅁䙁䅁䅁䅁䅁䱶䅒权偂䅁䅁权㝁䅁䅁允䅁䅁䅅䅁䭁䅁䅷䅁䵁䅉䅅䅁䙁䅁䅁睁䅁䅁䅁权䅁䅁䅁兂䅁䅁䅁䅁㡇䅑䅯兓䅁䅁䅯睐䅁䅁䅅䅁䉁䅁䅁杄啁䅁䅁免穁䍁䄴睎㉁䑁䅁李㉁䑁䅫䅁䵁䅉䅅䅁䙁䅁䅁睁䅁䅁䅁权䅁䅁䅁兂䅁䅁䅁䅁歁䅑䅯睒䅁䅁䅯睏䅁䅁䅅䅁䉁䅁䅁杄十䅁䅁免畁䑁䅁兎穁䑁䅍䅍ㅁ䅁䅁䍄䉁䅁䅁兂䅁䅁䅍䅁䅁䅁䅯䅁䅁䅁䅕䅁䅁䅁䙃䕵䭁䕁䅣䅁䭁䑁䅳䅁䉁䅁䅁允䅁䅁䄴杅䅁䑁䅑杌祁䑁䅅李穁䑁䅕兎䅁䅁杷允䅁䅁䅕䅁䑁䅁䅁䅁䭁䅁䅁䅁䙁䅁䅁䅁䅁䡫䅨权乂䅁䅁权⽁䅁䅁允䅁䅁䅅䅁佁䉁䅧䅁穁䑁䅉杍穁䍁䄴䅍硁䑁䅫李祁䑁䅉䅁䵁䅉䅅䅁䙁䅁䅁睁䅁䅁䅁权䅁䅁䅁兂䅁䅁䅁乁权䅑䅯睒䅁䅁䅯睏䅁䅁䅅䅁䉁䅁䅁杄啁䅁䅁免睁䍁䄴李穁䑁䅧䅏祁䑁䅣䅁䵁䅉䅅䅁䙁䅁䅁睁䅁䅁䅁权䅁䅁䅁兂䅁䅁䅁偁⭩䅑䅯睒䅁䅁䅯睏䅁䅁䅅䅁䉁䅁䅁权湁䅁䅁䍄䉁䅁䅁兂䅁䅁䅍䅁䅁䅁䅯䅁䅁䅁䅕䅁䅁䅁䅃啕䭁䙁䅣䅁䭁䕁䅅䅁䉁䅁䅁允䅁䅁䅍楰䄴䅁杷允䅁䅁䅕䅁䑁䅁䅁䅁䭁䅁䅁䅁䙁䅁䅁䅁䅁䡁䅆权䡂䅁䅁权㝁䅁䅁允䅁䅁䅅䅁佁䉁䅉䅁睁䍁䄴䅏㕁䑁䅍睎㕁䑁䅍䅁䵁䅉䅅䅁䙁䅁䅁睁䅁䅁䅁权䅁䅁䅁兂䅁䅁䅁䵁㕋䅑䅯睒䅁䅁䅯睏䅁䅁䅅䅁䉁䅁䅁杄十䅁䅁免畁䑁䅑睍ㅁ䑁䅣睎㉁䅁䅁䍄䉁䅁䅁兂䅁䅁䅍䅁䅁䅁䅯䅁䅁䅁䅕䅁䅁䅁㑂ね䭁䕁䅣䅁䭁䑁䅳䅁䉁䅁䅁允䅁䅁䄴杅䅁䑁䅍杌ぁ䑁䅁兎穁䑁䅫睍䅁䅁杷允䅁䅁䅕䅁䑁䅁䅁䅁䭁䅁䅁䅁䙁䅁䅁䅁䅁䭋䅊权䡂䅁䅁权㝁䅁䅁允䅁䅁䅅䅁佁䉁䅑䅁㕁䑁䅙杌ㅁ䑁䅧䅍穁䑁䅍䅏䅁䅁杷允䅁䅁䅕䅁䑁䅁䅁䅁䭁䅁䅁䅁䙁䅁䅁䅁䅁䡧䅤权䡂䅁䅁权㝁䅁䅁允䅁䅁䅅䅁佁䉁䅉䅁睁䍁䄴兏㍁䑁䅕杍㍁䑁䅉䅁䵁䅉䅅䅁䙁䅁䅁睁䅁䅁䅁权䅁䅁䅁兂䅁䅁䅁䅁あ䅑䅯睒䅁䅁䅯睏䅁䅁䅅䅁䉁䅁䅁杄十䅁䅁免畁䑁䅍䅏㉁䑁䅧䅎㕁䅁䅁䍄䉁䅁䅁兂䅁䅁䅍䅁䅁䅁䅯䅁䅁䅁䅕䅁䅁䅁獁歵䭁䕁䅣䅁䭁䑁䅳䅁䉁䅁䅁允䅁䅁䄴䅆䅁䑁䅍兏畁䑁䅣䅍硁䑁䅁䅏㕁䅁䅁䍄䉁䅁䅁兂䅁䅁䅍䅁䅁䅁䅯䅁䅁䅁䅕䅁䅁䅁奂䕪䭁䕁䅣䅁䭁䑁䅳䅁䉁䅁䅁允䅁䅁䄴杅䅁䑁䅅杌穁䑁䅙杍ㅁ䑁䅍李䅁䅁杷允䅁䅁䅕䅁䑁䅁䅁䅁䭁䅁䅁䅁䙁䅁䅁䅁䅁䱖䅰权䡂䅁䅁权㡁䅁䅁允䅁䅁䅅䅁佁䉁䅉䅁穁䍁䄴睍㑁䑁䅁免㉁䑁䅧䅁䵁䅉䅅䅁䙁䅁䅁睁䅁䅁䅁权䅁䅁䅁兂䅁䅁䅁䉁⽋䅑䅯睒䅁䅁䅯䅐䅁䅁䅅䅁䉁䅁䅁权湁䅁䅁䍄䉁䅁䅁兂䅁䅁䅍䅁䅁䅁䅯䅁䅁䅁䅕䅁䅁䅁㑂ね䭁䕁䅣䅁䭁䑁䅷䅁䉁䅁䅁允䅁䅁䄴杅䅁䑁䅉杌㍁䑁䅍䅎硁䑁䅧兎䅁䅁杷允䅁䅁䅕䅁䑁䅁䅁䅁䭁䅁䅁䅁䙁䅁䅁䅁䅁䡧䅤权䡂䅁䅁权㡁䅁䅁允䅁䅁䅅䅁佁䅁䄴䅁睁䍁䄴兏㕁䑁䅑䅏䅁䅁杷允䅁䅁䅕䅁䑁䅁䅁䅁䭁䅁䅁䅁䙁䅁䅁䅁䅁䩑䅎权塂䅁䅁权䑂䅁䅁允䅁䅁䅅䅁䑁䩁硫䅁䵁䅉䅅䅁䙁䅁䅁睁䅁䅁䅁权䅁䅁䅁兂䅁䅁䅁䍁楩䅑䅯睒䅁䅁䅯䅐䅁䅁䅅䅁䉁䅁䅁杄啁䅁䅁兏ぁ䍁䄴䅎睁䑁䅧兏穁䑁䅍䅁䵁䅉䅅䅁䙁䅁䅁睁䅁䅁䅁权䅁䅁䅁兂䅁䅁䅁䕁欶䅑䅯睒䅁䅁䅯䅐䅁䅁䅅䅁䉁䅁䅁杄十䅁䅁杍畁䑁䅧兏睁䑁䅣䅏祁䅁䅁䍄䉁䅁䅁兂䅁䅁䅍䅁䅁䅁䅯䅁䅁䅁䅕䅁䅁䅁䅁䕤䭁䕁䅣䅁䭁䑁䅷䅁䉁䅁䅁允䅁䅁䄴杅䅁䑁䅅杌硁䑁䅧李祁䑁䅍兎䅁䅁杷允䅁䅁䅕䅁䑁䅁䅁䅁䭁䅁䅁䅁䙁䅁䅁䅁䅁䥗䅸权䡂䅁䅁权㡁䅁䅁允䅁䅁䅅䅁佁䉁䅉䅁硁䍁䄴免ㅁ䑁䅕䅍硁䑁䅅䅁䵁䅉䅅䅁䙁䅁䅁睁䅁䅁䅁权䅁䅁䅁兂䅁䅁䅁䉁歹䅑䅯睒䅁䅁䅯䅐䅁䅁䅅䅁䉁䅁䅁杄啁䅁䅁兎穁䍁䄴李穁䑁䅍杍睁䑁䅅䅁䵁䅉䅅䅁䙁䅁䅁睁䅁䅁䅁权䅁䅁䅁兂䅁䅁䅁䅁㑂䅑䅯睒䅁䅁䅯䅐䅁䅁䅅䅁䉁䅁䅁杄十䅁䅁免畁䑁䅙睎㕁䑁䅕䅍㕁䅁䅁䍄䉁䅁䅁䅂䅁䅁䅍䅁䅁䅁䅯䅁䅁䅁䅕䅁䅁䅁祂ひ䭁䉁䉫䅁䉁䅁䅁允䅁䅁䅉兲䵣䅉䅅䅁䙁䅁䅁睁䅁䅁䅁权䅁䅁䅁兂䅁䅁䅁佁䝃䅑䅯睒䅁䅁䅯䅐䅁䅁䅅䅁䉁䅁䅁杄十䅁䅁睍畁䑁䅕李ぁ䑁䅁兎ぁ䅁䅁䍄䉁䅁䅁兂䅁䅁䅍䅁䅁䅁䅯䅁䅁䅁䅕䅁䅁䅁䱃歳䭁䕁䅣䅁䭁䑁䅷䅁䉁䅁䅁允䅁䅁䄴䅆䅁䑁䅑䅍畁䑁䅙李穁䑁䅙睎㍁䅁䅁䍄䉁䅁䅁兂䅁䅁䅍䅁䅁䅁䅯䅁䅁䅁䅕䅁䅁䵁噁䔰䭁䕁䅣䅁䭁䑁䅷䅁䉁䅁䅁允䅁䅁䄴杅䅁䑁䅉杌ㅁ䑁䅅睎ㅁ䑁䅁睍䅁䅁杷允䅁䅁䅕䅁䑁䅁䅁䅁䭁䅁䅁䅁䙁䅁䅁䅁䅁䡉䅸权䡂䅁䅁权㡁䅁䅁允䅁䅁䅅䅁佁䉁䅉䅁硁䍁䄴兎硁䑁䅧睎祁䑁䅙䅁䵁䅉䅅䅁䙁䅁䅁睁䅁䅁䅁权䅁䅁䅁兂䅁䅁䅁䑁污䅑䅯睒䅁䅁䅯䅐䅁䅁䅅䅁䉁䅁䅁杄坁䅁䅁杍ぁ䑁䅧杌睁䑁䅅䅏硁䑁䅣兎䅁䅁杷允䅁䅁䅕䅁䑁䅁䅁䅁䭁䅁䅁䅁䙁䅁䅁䅁䅁扁䅸权䡂䅁䅁权⽁䅁䅁允䅁䅁䅅䅁佁䉁䅉䅁睁䍁䄴睎硁䑁䅁䅎睁䑁䅣䅁䵁䅉䅅䅁䙁䅁䅁睁䅁䅁䅁权䅁䅁䅁兂䅁䅁䅁乁权䅑䅯睒䅁䅁䅯䅐䅁䅁䅅䅁䉁䅁䅁杄啁䅁䅁免睁䍁䄴睍㕁䑁䅫李穁䑁䅕䅁䵁䅉䅅䅁䙁䅁䅁睁䅁䅁䅁权䅁䅁䅁兂䅁䅁䅁偁⭩䅑䅯睒䅁䅁䅯䅐䅁䅁䅅䅁䉁䅁䅁权湁䅁䅁䍄䉁䅁䅁兂䅁䅁䅍䅁䅁䅁䅯䅁䅁䅁䅕䅁䅁䅁䅄歩䭁䕁䅣䅁䭁䑁䅷䅁䉁䅁䅁允䅁䅁䄴杅䅁䑁䅅杌ぁ䑁䅁睍ぁ䑁䅫李䅁䅁杷允䅁䅁䅕䅁䑁䅁䅁䅁䭁䅁䅁䅁䙁䅁䅁䅁䅁牃䅂权䡂䅁䅁权㡁䅁䅁允䅁䅁䅅䅁佁䉁䅉䅁祁䍁䄴䅍穁䑁䅧免㍁䑁䅉䅁䵁䅉䅅䅁䙁䅁䅁睁䅁䅁䅁权䅁䅁䅁兂䅁䅁䅁䍁㉂䅑䅯睒䅁䅁䅯䅐䅁䅁䅅䅁䉁䅁䅁杄十䅁䅁䅎畁䑁䅅兏㑁䑁䅧免穁䅁䅁䍄䉁䅁䅁兂䅁䅁䅍䅁䅁䅁䅯䅁䅁䅁䅕䅁䅁䅁佂ば䭁䕁䅁䅁䭁䕁䅕䅁䉁䅁䅁允䅁䅁䅍倷啙䅁杷允䅁䅁䅕䅁䑁䅁䅁䅁䭁䅁䅁䅁䙁䅁䅁䅁䅁户䅨权㙁䅁䅁权㝁䅁䅁允䅁䅁䅅䅁䭁䍁䅣䅁䵁䅉䅅䅁䙁䅁䅁睁䅁䅁䅁权䅁䅁䅁兂䅁䅁䅁䙁㡗䅑䅯睒䅁䅁䅯䅐䅁䅁䅅䅁䉁䅁䅁杄坁䅁䅁杍ぁ䑁䅧杌睁䑁䅅䅏硁䑁䅣兎䅁䅁杷允䅁䅁䅕䅁䑁䅁䅁䅁䭁䅁䅁䅁䙁䅁䅁䅁䅄摓䅎权䡂䅁䅁权㡁䅁䅁允䅁䅁䅅䅁䭁䍁䅣䅁䵁䅉䅅䅁䙁䅁䅁睁䅁䅁䅁权䅁䅁䅁兂䅁䅁䅁偁婃䅑䅯睒䅁䅁䅯䅐䅁䅁䅅䅁䉁䅁䅁杄啁䅁䅁杍㉁䍁䄴李㑁䑁䅅兎㉁䑁䅧䅁䵁䅉䅅䅁䙁䅁䅁睁䅁䅁䅁权䅁䅁䅁兂䅁䅁䅁䡁批䅑䅯睒䅁䅁䅯䅐䅁䅁䅅䅁䉁䅁䅁杄啁䅁䅁免㕁䍁䄴䅍㕁䑁䅫免ㅁ䑁䅑䅁䵁䅉䅅䅁䙁䅁䅁睁䅁䅁䅁权䅁䅁䅁兂䅁䅁䅁䅁歁䅑䅯睒䅁䅁䅯䅐䅁䅁䅅䅁䉁䅁䅁杄十䅁䅁䅍畁䑁䅣兎㕁䑁䅧䅍穁䅁䅁䍄䉁䅁䅁兂䅁䅁䅍䅁䅁䅁䅯䅁䅁䅁䅕䅁䅁䅁䙃䕵䭁䕁䅣䅁䭁䑁䅷䅁䉁䅁䅁允䅁䅁䄴杅䅁䑁䅑杌硁䑁䅉免ㅁ䑁䅕兏䅁䅁杷允䅁䅁䅕䅁䑁䅁䅁䅁䭁䅁䅁䅁䙁䅁䅁䅁䅁䥋䅂权䡂䅁䅁权㡁䅁䅁允䅁䅁䅅䅁佁䉁䅉䅁ㅁ䍁䄴䅍㉁䑁䅅兎穁䑁䅅䅁䵁䅉䅅䅁䙁䅁䅁睁䅁䅁䅁权䅁䅁䅁兂䅁䅁䅁䅁慂䅑䅯睒䅁䅁䅯䅐䅁䅁䅅䅁䉁䅁䅁杄十䅁䅁䅍畁䑁䅫免ㅁ䑁䅕睍㉁䅁䅁䍄䉁䅁䅁兂䅁䅁䅍䅁䅁䅁䅯䅁䅁䅁䅕䅁䅁䅁佂ば䭁䕁䄰䅁䭁䑁䅷䅁䉁䅁䅁允䅁䅁䄴䅆䅁䑁䅕兏畁䑁䅙䅎睁䑁䅉兏ぁ䅁䅁䍄䉁䅁䅁兂䅁䅁䅍䅁䅁䅁䅯䅁䅁䅁䅕䅁䅁䅁䍄啵䭁䕁䅣䅁䭁䑁䅷䅁䉁䅁䅁允䅁䅁䄴杅䅁䑁䅅杌ぁ䑁䅁睍ぁ䑁䅫李䅁䅁杷允䅁䅁䅕䅁䑁䅁䅁䅁䭁䅁䅁䅁䙁䅁䅁䅁䅁䱖䅰权䡂䅁䅁权⭁䅁䅁允䅁䅁䅅䅁佁䉁䅉䅁穁䍁䄴䅍㉁䑁䅧兎穁䑁䅧䅁䵁䅉䅅䅁䙁䅁䅁睁䅁䅁䅁权䅁䅁䅁兂䅁䅁䅁䝁㑱䅑䅯睖䅁䅁䅯睑䅁䅁䅅䅁䉁䅁䅁睁扃克䅁䍄䉁䅁䅁兂䅁䅁䅍䅁䅁䅁䅯䅁䅁䅁䅕䅁䅁䅁十ぶ䭁䕁䅣䅁䭁䑁䄴䅁䉁䅁䅁允䅁䅁䅯睊䅁䅁杷允䅁䅁䅕䅁䑁䅁䅁䅁䭁䅁䅁䅁䙁䅁䅁䅁䅁䩥䅴权䡂䅁䅁权⭁䅁䅁允䅁䅁䅅䅁佁䉁䅉䅁祁䍁䄴兏㑁䑁䅙兎㕁䑁䅣䅁䵁䅉䅅䅁䕁䅁䅁睁䅁䅁䅁权䅁䅁䅁兂䅁䅁䅁䥁㝋䅑䅯杍䅁䅁䅅䅁䉁䅁䅁权潁䅁䅁䍄䉁䅁䅁兂䅁䅁䅍䅁䅁䅁䅯䅁䅁䅁䅕䅁䅁䅁䅃つ䭁䕁䅣䅁䭁䑁䄴䅁䉁䅁䅁允䅁䅁䄴䅅䅁䑁䅁杌㕁䑁䅍兎㑁䑁䅙䅁䵁䅉䅅䅁䙁䅁䅁睁䅁䅁䅁权䅁䅁䅁兂䅁䅁䅁䍁楩䅑䅯睒䅁䅁䅯材䅁䅁䅅䅁䉁䅁䅁杄坁䅁䅁杍㉁䑁䅍杌ぁ䑁䅕睎ぁ䑁䅁杍䅁䅁杷允䅁䅁䅕䅁䑁䅁䅁䅁䭁䅁䅁䅁䙁䅁䅁䅁䅁煔䅒权䡂䅁䅁权⭁䅁䅁允䅁䅁䅅䅁佁䉁䅉䅁穁䍁䄴兏ぁ䑁䅕睎睁䑁䅅䅁䵁䅉䅅䅁䙁䅁䅁睁䅁䅁䅁权䅁䅁䅁兂䅁䅁䅁䕁獡䅑䅯睒䅁䅁䅯材䅁䅁䅅䅁䉁䅁䅁杄十䅁䅁免畁䑁䅅李㕁䑁䅕睎㕁䅁䅁䍄䉁䅁䅁兂䅁䅁䅍䅁䅁䅁䅯䅁䅁䅁䅕䅁䅁䅁䅁䕤䭁䕁䅣䅁䭁䑁䄴䅁䉁䅁䅁允䅁䅁䄴䅅䅁䑁䅁杌㑁䑁䅕李穁䑁䅉䅁䵁䅉䅅䅁䙁䅁䅁睁䅁䅁䅁权䅁䅁䅁兂䅁䅁䅁䍁㙹䅑䅯睒䅁䅁䅯材䅁䅁䅅䅁䉁䅁䅁杄坁䅁䅁杍㉁䑁䅍杌ぁ䑁䅕睎ぁ䑁䅁杍䅁䅁杷允䅁䅁䅕䅁䑁䅁䅁䅁䭁䅁䅁䅁䙁䅁䅁䅁䅁䥗䅸权䡂䅁䅁权⭁䅁䅁允䅁䅁䅅䅁佁䉁䅉䅁硁䍁䄴䅍㑁䑁䅑䅎祁䑁䅑䅁䵁䅉䅅䅁䙁䅁䅁睁䅁䅁䅁权䅁䅁䅁兂䅁䅁䅁䉁歹䅑䅯睒䅁䅁䅯材䅁䅁䅅䅁䉁䅁䅁杄坁䅁䅁免硁䑁䅉杌ぁ䑁䅧免祁䑁䅣李䅁䅁杷允䅁䅁䅕䅁䑁䅁䅁䅁䭁䅁䅁䅁䙁䅁䅁䅁䅁䤴䅚权䡂䅁䅁权⭁䅁䅁允䅁䅁䅅䅁佁䉁䅑䅁祁䑁䅑杌祁䑁䅁李㑁䑁䅉䅎䅁䅁杷允䅁䅁䅕䅁䑁䅁䅁䅁䭁䅁䅁䅁䙁䅁䅁䅁䅁䰫䄵权䡂䅁䅁权⭁䅁䅁允䅁䅁䅅䅁䭁䍁䅣䅁䵁䅉䅅䅁䙁䅁䅁睁䅁䅁䅁权䅁䅁䅁兂䅁䅁䅁䅁硂䅑䅯睒䅁䅁䅯材䅁䅁䅅䅁䉁䅁䅁杄十䅁䅁䅍畁䑁䅫杍㍁䑁䅣䅏ㅁ䅁䅁䍄䉁䅁䅁兂䅁䅁䅍䅁䅁䅁䅯䅁䅁䅁䅕䅁䅁䅁睄䕥䭁䕁䅣䅁䭁䑁䄴䅁䉁䅁䅁允䅁䅁䄴杅䅁䑁䅉杌ㅁ䑁䅣䅍祁䑁䅉睍䅁䅁杷允䅁䅁䅕䅁䑁䅁䅁䅁䭁䅁䅁䅁䙁䅁䅁䅁䅁䥷䅰权䡂䅁䅁权⭁䅁䅁允䅁䅁䅅䅁佁䉁䅉䅁硁䍁䄴䅎ぁ䑁䅑免㕁䑁䅕䅁䵁䅉䅅䅁䕁䅁䅁睁䅁䅁䅁权䅁䅁䅁兂䅁䅁䅁乁㝵䅑䅯杁䅁䅁䅅䅁䉁䅁䅁权歃允䅁䍄䉁䅁䅁兂䅁䅁䅍䅁䅁䅁䅯䅁䅁䅁䅕䅁䅁䅁䱃歳䭁䕁䅣䅁䭁䑁䄴䅁䉁䅁䅁允䅁䅁䄴䅆䅁䑁䅉睍畁䑁䅁䅏㍁䑁䅅兎㑁䅁䅁䍄䉁䅁䅁兂䅁䅁䅍䅁䅁䅁䅯䅁䅁䅁䅕䅁䅁䵁噁䔰䭁䕁䅣䅁䭁䑁䄴䅁䉁䅁䅁允䅁䅁䅯睊䅁䅁杷允䅁䅁䅕䅁䑁䅁䅁䅁䭁䅁䅁䅁䙁䅁䅁䅁䅁牃䅂权䡂䅁䅁权⭁䅁䅁允䅁䅁䅅䅁佁䉁䅉䅁硁䍁䄴䅏睁䑁䅫免穁䑁䅧䅁䵁䅉䅅䅁䙁䅁䅁睁䅁䅁䅁权䅁䅁䅁兂䅁䅁䅁䍁㉂䅑䅯睒䅁䅁䅯材䅁䅁䅅䅁䉁䅁䅁杄十䅁䅁睍畁䑁䅣杍㉁䑁䅕睍㕁䅁䅁䍄䉁䅁䅁兂䅁䅁䅍䅁䅁䅁䅯䅁䅁䅁䅕䅁䅁䅁䡁䕶䭁䕁䅙䅁䭁䕁䅅䅁䉁䅁䅁允䅁䅁䅕㉩奺偏䡒䑨䴸䅉䅅䅁䙁䅁䅁睁䅁䅁䅁权䅁䅁䅁兂䅁䅁䅁䕷呮䅑䅯睒䅁䅁䅯材䅁䅁䅅䅁䉁䅁䅁权湁䅁䅁䍄䉁䅁䅁兂䅁䅁䅍䅁䅁䅁䅯䅁䅁䅁䅕䅁䅁䅁睄啭䭁䕁䅣䅁䭁䑁䄴䅁䉁䅁䅁允䅁䅁䄴杆䅁䑁䅅䅍睁䍁䄴䅏ぁ䑁䅉兎㉁䑁䅧䅁䵁䅉䅅䅁䕁䅁䅁睁䅁䅁䅁权䅁䅁䅁兂䅁䅁䅁䱁穃䅑䅯杇䅅䅁䅅䅁䉁䅁䅁权摁允䅁䍄䉁䅁䅁兂䅁䅁䅍䅁䅁䅁䅯䅁䅁䅁䅕䅁䅁䅁㡂ね䭁䕁䅣䅁䭁䑁䄴䅁䉁䅁䅁允䅁䅁䄴䅄䅁䑁䅅䅏畁䑁䅉兎䅁䅁杷允䅁䅁䅕䅁䑁䅁䅁䅁䭁䅁䅁䅁䙁䅁䅁䅁䅁䍁䅒权䡂䅁䅁权⭁䅁䅁允䅁䅁䅅䅁佁䉁䅉䅁硁䍁䄴䅍硁䑁䅕兎祁䑁䅅䅁䵁䅉䅅䅁䙁䅁䅁睁䅁䅁䅁权䅁䅁䅁兂䅁䅁䅁䅁砫䅑䅯杏䅁䅁䅯児䅁䅁䅅䅁䉁䅁䅁杄啁䅁䅁免祁䑁䅑䅎祁䑁䅑兎硁䑁䅉䅁䵁䅉䅅䅁䙁䅁䅁睁䅁䅁䅁权䅁䅁䅁兂䅁䅁䅁䥁㑗䅑䅯睒䅁䅁䅯材䅁䅁䅅䅁䉁䅁䅁杄十䅁䅁李畁䑁䅙兎㉁䑁䅫睎硁䅁䅁䍄䉁䅁䅁兂䅁䅁䅍䅁䅁䅁䅯䅁䅁䅁䅕䅁䅁䅁杁䕦䭁䕁䅣䅁䭁䑁䄴䅁䉁䅁䅁允䅁䅁䄴杅䅁䑁䅅杌睁䑁䅣李穁䑁䅁睍䅁䅁杷允䅁䅁䅕䅁䑁䅁䅁䅁䭁䅁䅁䅁䙁䅁䅁䅁䅁䙁䅰权䡂䅁䅁权⭁䅁䅁允䅁䅁䅅䅁佁䉁䅉䅁睁䍁䄴兏㍁䑁䅁杍㕁䑁䅙䅁䵁䅉䅅䅁䙁䅁䅁睁䅁䅁䅁权䅁䅁䅁兂䅁䅁䅁䵁㕋䅑䅯睒䅁䅁䅯材䅁䅁䅅䅁䉁䅁䅁杄十䅁䅁免畁䑁䅑䅎ぁ䑁䅅兏ㅁ䅁䅁䍄䉁䅁䅁兂䅁䅁䅍䅁䅁䅁䅯䅁䅁䅁䅕䅁䅁䅁啂歵䭁䕁䅣䅁䭁䑁䄸䅁䉁䅁䅁允䅁䅁䄴杅䅁䑁䅉杌硁䑁䅣李ㅁ䑁䅫杍䅁䅁杷允䅁䅁䅕䅁䑁䅁䅁䅁䭁䅁䅁䅁䙁䅁䅁䅁䅁牅䄹权䡂䅁䅁权⽁䅁䅁允䅁䅁䅅䅁䭁䍁䅣䅁䵁䅉䅅䅁䕁䅁䅁睁䅁䅁䅁权䅁䅁䅁兂䅁䅁䅁䍁栶䅑䅯䅍䅁䅁䅅䅁䉁䅁䅁权潁䅁䅁䍄䉁䅁䅁兂䅁䅁䅍䅁䅁䅁䅯䅁䅁䅁䅕䅁䅁䅁䅃つ䭁䕁䅣䅁䭁䑁䄸䅁䉁䅁䅁允䅁䅁䄴䅅䅁䑁䅁杌㑁䑁䅉兏睁䑁䅧䅁䵁䅉䅅䅁䙁䅁䅁睁䅁䅁䅁权䅁䅁䅁兂䅁䅁䅁䕁欶䅑䅯睒䅁䅁䅯睐䅁䅁䅅䅁䉁䅁䅁杄十䅁䅁李畁䑁䅧兏祁䑁䅧睎㍁䅁䅁䍄䉁䅁䅁䅂䅁䅁䅍䅁䅁䅁䅯䅁䅁䅁䅕䅁䅁䅁䭂䕱䭁䥁䅯䅁䉁䅁䅁允䅁䅁䅯睊䅁䅁杷允䅁䅁䅕䅁䑁䅁䅁䅁䭁䅁䅁䅁䙁䅁䅁䅁䅁煒䅸权䡂䅁䅁权⽁䅁䅁允䅁䅁䅅䅁佁䉁䅉䅁睁䍁䄴兏ぁ䑁䅣兎硁䑁䅣䅁䵁䅉䅅䅁䙁䅁䅁睁䅁䅁䅁权䅁䅁䅁兂䅁䅁䅁䅁あ䅑䅯睒䅁䅁䅯睐䅁䅁䅅䅁䉁䅁䅁杄十䅁䅁䅍畁䑁䅣兏睁䑁䅙䅏㑁䅁䅁䍄䉁䅁䅁兂䅁䅁䅍䅁䅁䅁䅯䅁䅁䅁䅕䅁䅁䅁獁歵䭁䕁䅣䅁䭁䑁䄸䅁䉁䅁䅁允䅁䅁䄴杆䅁䑁䅉䅏ㅁ䍁䄴免穁䑁䅙䅎ぁ䑁䅉䅁䵁䅉䅅䅁䙁䅁䅁睁䅁䅁䅁权䅁䅁䅁兂䅁䅁䅁䙁䵩䅑䅯睒䅁䅁䅯睐䅁䅁䅅䅁䉁䅁䅁杄佁䅁䅁䅍畁䑁䅕李穁䑁䅉䅁䵁䅉䅅䅁䙁䅁䅁睁䅁䅁䅁权䅁䅁䅁兂䅁䅁䅁䉁歹䅑䅯睒䅁䅁䅯睐䅁䅁䅅䅁䉁䅁䅁杄啁䅁䅁兏祁䍁䄴䅎㍁䑁䅫䅍㉁䑁䅅䅁䵁䅉䅅䅁䙁䅁䅁睁䅁䅁䅁权䅁䅁䅁兂䅁䅁䅁䅁㑂䅑䅯睒䅁䅁䅯睐䅁䅁䅅䅁䉁䅁䅁杄十䅁䅁免畁䑁䅫杍㉁䑁䅁䅎穁䅁䅁䍄䉁䅁䅁兂䅁䅁䅍䅁䅁䅁䅯䅁䅁䅁䅕䅁䅁䅁杄歨䭁䕁䅣䅁䭁䑁䄸䅁䉁䅁䅁允䅁䅁䄴杅䅁䑁䅙杌ㅁ䑁䅣免祁䑁䅕睎䅁䅁杷允䅁䅁䅕䅁䑁䅁䅁䅁䭁䅁䅁䅁䙁䅁䅁䅁䅁䠸䅨权䡂䅁䅁权⽁䅁䅁允䅁䅁䅅䅁佁䉁䅉䅁硁䍁䄴兏㉁䑁䅍杍穁䑁䅙䅁䵁䅉䅅䅁䙁䅁䅁睁䅁䅁䅁权䅁䅁䅁兂䅁䅁䅁䵁䭃䅑䅯睒䅁䅁䅯睐䅁䅁䅅䅁䉁䅁䅁杄十䅁䅁免畁䑁䅕兎睁䑁䅅兎ㅁ䅁䅁䍄䉁䅁䅁兂䅁䅁䅍䅁䅁䅁䅯䅁䅁䅁䅕䅁䅁䅁䱃歳䭁䕁䅣䅁䭁䑁䄸䅁䉁䅁䅁允䅁䅁䄴䅆䅁䑁䅍睎畁䑁䅫䅏祁䑁䅁睎ぁ䅁䅁䍄䉁䅁䅁兂䅁䅁䅍䅁䅁䅁䅯䅁䅁䅁䅕䅁䅁䅁杁此䭁䕁䅣䅁䭁䑁䄸䅁䉁䅁䅁允䅁䅁䄴杅䅁䑁䅉杌㕁䑁䅙䅍硁䑁䅍李䅁䅁杷允䅁䅁䅕䅁䑁䅁䅁䅁䭁䅁䅁䅁䙁䅁䅁䅁䅁扖䅸权䡂䅁䅁权⽁䅁䅁允䅁䅁䅅䅁佁䉁䅉䅁㍁䍁䄴䅏祁䑁䅍䅏ぁ䑁䅕䅁䵁䅉䅅䅁䙁䅁䅁睁䅁䅁䅁权䅁䅁䅁兂䅁䅁䅁䕷呮䅑䅯睒䅁䅁䅯睐䅁䅁䅅䅁䉁䅁䅁权湁䅁䅁䍄䉁䅁䅁兂䅁䅁䅍䅁䅁䅁䅯䅁䅁䅁䅕䅁䅁䅁睄啭䭁䕁䅣䅁䭁䑁䄸䅁䉁䅁䅁允䅁䅁䄴䅆䅁䑁䅙䅍畁䑁䅑兎㍁䑁䅣李㉁䅁䅁䍄䉁䅁䅁兂䅁䅁䅍䅁䅁䅁䅯䅁䅁䅁䅕䅁䅁䅁㡂ね䭁䕁䅣䅁䭁䑁䄸䅁䉁䅁䅁允䅁䅁䄴䅆䅁䑁䅅睎畁䑁䅉睍㉁䑁䅉睍穁䅁䅁䍄䉁䅁䅁兂䅁䅁䅍䅁䅁䅁䅯䅁䅁䅁䅕䅁䅁䅁䅁䕊䭁䕁䅣䅁䭁䑁䄸䅁䉁䅁䅁允䅁䅁䄴杅䅁䑁䅁杌㉁䑁䅑兏㉁䑁䅣兎䅁䅁杷允䅁䅁䅕䅁䑁䅁䅁䅁䭁䅁䅁䅁䙁䅁䅁䅁䅁扨䅨权䡂䅁䅁权⽁䅁䅁允䅁䅁䅅䅁佁䉁䅉䅁ㅁ䍁䄴䅎ㅁ䑁䅣睎穁䑁䅑䅁䵁䅉䅅䅁䕁䅁䅁睁䅁䅁䅁权䅁䅁䅁兂䅁䅁䅁䵁ね䅑䅯睚䅁䅁䅅䅁䉁䅁䅁权坂允䅁䍄䉁䅁䅁兂䅁䅁䅍䅁䅁䅁䅯䅁䅁䅁䅕䅁䅁䅁杁䕦䭁䕁䅣䅁䭁䑁䄸䅁䉁䅁䅁允䅁䅁䄴杅䅁䑁䅁杌㕁䑁䅧杍硁䑁䅅李䅁䅁杷允䅁䅁䅕䅁䑁䅁䅁䅁䭁䅁䅁䅁䙁䅁䅁䅁䅄摓䅎权煁允䅁权䉂䅁䅁允䅁䅁䅅䅁䭁䍁䅣䅁䵁䅉䅅䅁䙁䅁䅁睁䅁䅁䅁权䅁䅁䅁兂䅁䅁䅁䑁污䅑䅯睒䅁䅁䅯睐䅁䅁䅅䅁䉁䅁䅁杄坁䅁䅁杍㑁䑁䅕杌硁䑁䅍李ぁ䑁䅑杍䅁䅁杷允䅁䅁䅕䅁䑁䅁䅁䅁䭁䅁䅁䅁䙁䅁䅁䅁䅁䥋䅂权䡂䅁䅁权⽁䅁䅁允䅁䅁䅅䅁佁䉁䅉䅁ㅁ䍁䄴兎睁䑁䅁䅎㉁䑁䅧䅁䵁䅉䅅䅁䙁䅁䅁睁䅁䅁䅁权䅁䅁䅁兂䅁䅁䅁䅁慂䅑䅯睒䅁䅁䅯睐䅁䅁䅅䅁䉁䅁䅁杄十䅁䅁䅍畁䑁䅣李穁䑁䅍䅍㉁䅁䅁䍄䉁䅁䅁兂䅁䅁䅍䅁䅁䅁䅯䅁䅁䅁䅕䅁䅁䅁兄䕯䭁䕁䅣䅁䭁䑁䄸䅁䉁䅁䅁允䅁䅁䄴䅅䅁䑁䅣杌㕁䑁䅕免祁䑁䅫䅁䵁䅉䅅䅁䕁䅁䅁睁䅁䅁䅁权䅁䅁䅁兂䅁䅁䅁䅁她䅑䅯杌䅁䅁䅅䅁䉁䅁䅁权癁䅁䅁䍄䉁䅁䅁兂䅁䅁䅍䅁䅁䅁䅯䅁䅁䅁䅕䅁䅁䅁㑄歶䭁䕁䅣䅁䭁䑁䄸䅁䉁䅁䅁允䅁䅁䅯睊䅁䅁杷允䅁䅁䅕䅁䑁䅁䅁䅁䭁䅁䅁䅁䙁䅁䅁䅁䅁䨳䅒权㙁䅁䅁权㝁䅁䅁允䅁䅁䅅䅁䭁䍁䅣䅁䵁䅉䅅䅁䙁䅁䅁睁䅁䅁䅁权䅁䅁䅁兂䅁䅁䅁䭁獹䅑䅯杏䅁䅁䅯睏䅁䅁䅅䅁䉁䅁䅁杄十䅁䅁杍睁䑁䅉䅎㉁䑁䅁睎㕁䅁䅁䍄䉁䅁䅁兂䅁䅁䅍䅁䅁䅁䅯䅁䅁䅁䅕䅁䅁䅁㡃䕬䭁䑁䅯䅁䭁䑁䅳䅁䉁䅁䅁允䅁䅁䅯睊䅁䅁杷允䅁䅁䅕䅁䑁䅁䅁䅁䭁䅁䅁䅁䙁䅁䅁䅁䅁煋䅰权㙁䅁䅁权㝁䅁䅁允䅁䅁䅅䅁䭁䍁䅣䅁䵁䅉䅅䅁䙁䅁䅁睁䅁䅁䅁权䅁䅁䅁兂䅁䅁䅁䑁眲䅑䅯杏䅁䅁䅯睏䅁䅁䅅䅁䉁䅁䅁权湁䅁䅁䍄䉁䅁䅁兂䅁䅁䅍䅁䅁䅁䅯䅁䅁䅁䅕䅁䅁䅁䅂っ䭁䑁䅯䅁䭁䑁䅳䅁䉁䅁䅁允䅁䅁䄴杅䅁䑁䅍䅏睁䑁䅧兏ㅁ䑁䅑䅎䅁䅁杷允䅁䅁䅕䅁䑁䅁䅁䅁䭁䅁䅁䅁䙁䅁䅁䅁䅁䱦䄱权㙁䅁䅁权㝁䅁䅁允䅁䅁䅅䅁佁䉁䅯䅁㕁䑁䅣睎祁䑁䅅睎硁䍁䄴䅍穁䑁䅉杍䅁䅁杷允䅁䅁䅕䅁䑁䅁䅁䅁䭁䅁䅁䅁䙁䅁䅁䅁䅁䩮䅊权㙁䅁䅁权㝁䅁䅁允䅁䅁䅅䅁䭁䍁䅣䅁䵁䅉䅅䅁䙁䅁䅁睁䅁䅁䅁权䅁䅁䅁兂䅁䅁䅁䅁扂䅑䅯杏䅁䅁䅯睏䅁䅁䅅䅁䉁䅁䅁杄十䅁䅁杍祁䑁䅧䅎祁䑁䅧兎㍁䅁䅁䍄䉁䅁䅁兂䅁䅁䅍䅁䅁䅁䅯䅁䅁䅁䅕䅁䅁䅁啃歫䭁䑁䅯䅁䭁䑁䅳䅁䉁䅁䅁允䅁䅁䅯睊䅁䅁杷允䅁䅁䅑䅁䑁䅁䅁䅁䭁䅁䅁䅁䙁䅁䅁䅁䅁牭䅊权奁允䅁允䅁䅁䅅䅁䭁䍁䅣䅁䵁䅉䅅䅁䙁䅁䅁睁䅁䅁䅁权䅁䅁䅁兂䅁䅁䅁䩁穂䅑䅯杏䅁䅁䅯睏䅁䅁䅅䅁䉁䅁䅁杄十䅁䅁睍硁䑁䅁免睁䑁䅉杍穁䅁䅁䍄䉁䅁䅁兂䅁䅁䅍䅁䅁䅁䅯䅁䅁䅁䅕䅁䅁䅁獃䕲䭁䍁䉯䅁䭁䕁䅅䅁䉁䅁䅁允䅁䅁䅯睊䅁䅁杷允䅁䅁䅕䅁䑁䅁䅁䅁䭁䅁䅁䅁䙁䅁䅁䅁䅁䙑䅚权㙁䅁䅁权㝁䅁䅁允䅁䅁䅅䅁佁䉁䅉䅁祁䑁䅕䅏㉁䑁䅫睎㕁䑁䅅䅁䵁䅉䅅䅁䙁䅁䅁睁䅁䅁䅁权䅁䅁䅁兂䅁䅁䅁䝁橂䅑䅯杏䅁䅁䅯睏䅁䅁䅅䅁䉁䅁䅁杄十䅁䅁䅎穁䑁䅁䅎ㅁ䑁䅁李ㅁ䅁䅁䍄䉁䅁䅁兂䅁䅁䅍䅁䅁䅁䅯䅁䅁䅁䅕䅁䅁䅁潃歫䭁䑁䅯䅁䭁䑁䅳䅁䉁䅁䅁允䅁䅁䅯睊䅁䅁杷允䅁䅁䅕䅁䑁䅁䅁䅁䭁䅁䅁䅁䙁䅁䅁䅁䅁䭙䅂权㙁䅁䅁权㝁䅁䅁允䅁䅁䅅䅁䭁䍁䅣䅁䵁䅉䅅䅁䙁䅁䅁睁䅁䅁䅁权䅁䅁䅁兂䅁䅁䅁佁祂䅑䅯杏䅁䅁䅯睏䅁䅁䅅䅁䉁䅁䅁杄十䅁䅁免㕁䑁䅁杍㑁䑁䅫免㕁䅁䅁䍄䉁䅁䅁兂䅁䅁䅍䅁䅁䅁䅯䅁䅁䅁䅕䅁䅁䅁奃歫䭁䑁䅯䅁䭁䑁䅳䅁䉁䅁䅁允䅁䅁䅯睊䅁䅁杷允䅁䅁䅕䅁䑁䅁䅁䅁䭁䅁䅁䅁䙁䅁䅁䅁䅁䤰䅤权㙁䅁䅁权㝁䅁䅁允䅁䅁䅅䅁䭁䍁䅣䅁䵁䅉䅅䅁䙁䅁䅁睁䅁䅁䅁权䅁䅁䅁兂䅁䅁䅁乁䥩䅑䅯杏䅁䅁䅯睏䅁䅁䅅䅁䉁䅁䅁权湁䅁䅁䍄䉁䅁䅁兂䅁䅁䅍䅁䅁䅁䅯䅁䅁䅁䅕䅁䅁䅁权䕣䭁䑁䅯䅁䭁䑁䅳䅁䉁䅁䅁允䅁䅁䄴杅䅁䑁䅉䅍ぁ䑁䅧䅏睁䑁䅕睎䅁䅁杷允䅁䅁䅕䅁䑁䅁䅁䅁䭁䅁䅁䅁䙁䅁䅁䅁䅁䥙䅆权㙁䅁䅁权㝁䅁䅁允䅁䅁䅅䅁佁䉁䅁䅁ㅁ䑁䅫杍㍁䑁䅍䅎祁䅁䅁䍄䉁䅁䅁兂䅁䅁䅍䅁䅁䅁䅯䅁䅁䅁䅕䅁䅁䅁睂啹䭁䑁䅯䅁䭁䑁䅳䅁䉁䅁䅁允䅁䅁䅯睊䅁䅁杷允䅁䅁䅕䅁䑁䅁䅁䅁䭁䅁䅁䅁䙁䅁䅁䅁䅁䙁䄵权㙁䅁䅁权㝁䅁䅁允䅁䅁䅅䅁佁䉁䅉䅁祁䑁䅧兎祁䑁䅍兏㕁䑁䅣䅁䵁䅉䅅䅁䙁䅁䅁睁䅁䅁䅁权䅁䅁䅁权湄睂䅱权䅂䅁䅁权䙂䅁䅁允䅁䅁䅅䅁䭁䍁䅣䅁䵁䅉䅅䅁䙁䅁䅁睁䅁䅁䅁权䅁䅁䅁兂䅁䅁䅁䭁千䅑䅯杏䅁䅁䅯睏䅁䅁䅅䅁䉁䅁䅁权湁䅁䅁䍄䉁䅁䅁兂䅁䅁䅍䅁䅁䅁䅯䅁䅁䅁䅕䅁䅁䅁歃歫䭁䑁䅯䅁䭁䑁䅳䅁䉁䅁䅁允䅁䅁䅯睊䅁䅁杷允䅁䅁䅕䅁䑁䅁䅁䅁䭁䅁䅁䅁䙁䅁䅁䅁䅁䝑䄹权㙁䅁䅁权㝁䅁䅁允䅁䅁䅅䅁佁䉁䅉䅁祁䑁䅍免ぁ䑁䅕䅎ぁ䑁䅁䅁䵁䅉䅅䅁䕁䅁䅁睁䅁䅁䅁权䅁䅁䅁兂䅁䅁䅁䵁⽏䅑䅯克䅁䅁䅅䅁䉁䅁䅁权潁䅁䅁䍄䉁䅁䅁兂䅁䅁䅍䅁䅁䅁䅯䅁䅁䅁䅕䅁䅁䅁歁啴䭁䑁䅯䅁䭁䑁䅳䅁䉁䅁䅁允䅁䅁䄴杅䅁䑁䅍杍ぁ䑁䅁䅏祁䑁䅧杍䅁䅁杷允䅁䅁䅕䅁䑁䅁䅁䅁䭁䅁䅁䅁䙁䅁䅁䅁䅁䡁䅒权㙁䅁䅁权㝁䅁䅁允䅁䅁䅅䅁佁䉁䅁䅁㉁䑁䅅䅍㕁䑁䅑杍睁䅁䅁䍄䉁䅁䅁兂䅁䅁䅍䅁䅁䅁䅯䅁䅁䅁䅕䅁䅁䅁㑄歶䭁䑁䅯䅁䭁䑁䅳䅁䉁䅁䅁允䅁䅁䅯睊䅁䅁杷允䅁䅁䅕䅁䑁䅁䅁䅁䭁䅁䅁䅁䙁䅁䅁䅁䅄摓䅎权㙁䅁䅁权㝁䅁䅁允䅁䅁䅅䅁䭁䍁䅣䅁䵁䅉䅅䅁䙁䅁䅁睁䅁䅁䅁权䅁䅁䅁兂䅁䅁䅁䙁㙓䅑䅯杏䅁䅁䅯睏䅁䅁䅅䅁䉁䅁䅁杄允䅁䅁兎ㅁ䑁䅕李㑁䑁䅁免䅁䅁杷允䅁䅁䅑䅁䑁䅁䅁䅁䭁䅁䅁䅁䙁䅁䅁䅁䅁煔䅤权䍁䅁䅁允䅁䅁䅅䅁䭁䭁䈴䅁䵁䅉䅅䅁䙁䅁䅁睁䅁䅁䅁权䅁䅁䅁兂䅁䅁䅁䡁扩䅑䅯杏䅁䅁䅯睏䅁䅁䅅䅁䉁䅁䅁杄允䅁䅁兎硁䑁䅙䅍㕁䑁䅅李䅁䅁杷允䅁䅁䅕䅁䑁䅁䅁䅁䭁䅁䅁䅁䙁䅁䅁䅁䅁䥗䅸权㙁䅁䅁权㝁䅁䅁允䅁䅁䅅䅁佁䉁䅉䅁硁䑁䅉䅎㉁䑁䅉睎㑁䑁䅅䅁䵁䅉䅅䅁䙁䅁䅁睁䅁䅁䅁权䅁䅁䅁兂䅁䅁䅁䕁獡䅑䅯杏䅁䅁䅯睏䅁䅁䅅䅁䉁䅁䅁杄十䅁䅁睍睁䑁䅫兎祁䑁䅁睎祁䅁䅁䍄䉁䅁䅁兂䅁䅁䅍䅁䅁䅁䅯䅁䅁䅁䅕䅁䅁䅁獁歵䭁䑁䅯䅁䭁䑁䅳䅁䉁䅁䅁允䅁䅁䅯睊䅁䅁杷允䅁䅁䅕䅁䑁䅁䅁䅁䭁䅁䅁䅁䙁䅁䅁䅁䅁䡁䅨权㙁䅁䅁权㝁䅁䅁允䅁䅁䅅䅁佁䅁䄴䅁㑁䑁䅅杍睁䑁䅉䅍䅁䅁杷允䅁䅁䅕䅁䑁䅁䅁䅁䭁䅁䅁䅁䙁䅁䅁䅁䅁䤴䅚权㙁䅁䅁权㝁䅁䅁允䅁䅁䅅䅁䭁䍁䅣䅁䵁䅉䅅䅁䙁䅁䅁睁䅁䅁䅁权䅁䅁䅁兂䅁䅁䅁䡁批䅑䅯杏䅁䅁䅯睏䅁䅁䅅䅁䉁䅁䅁杄䕁䅁䅁䅍䅁䅁杷允䅁䅁䅕䅁䑁䅁䅁䅁䭁䅁䅁䅁䙁䅁䅁䅁䅁䭈䅒权㙁䅁䅁权㝁䅁䅁允䅁䅁䅅䅁䭁䍁䅣䅁䵁䅉䅅䅁䙁䅁䅁睁䅁䅁䅁权䅁䅁䅁兂䅁䅁䅁䅁硂䅑䅯杏䅁䅁䅯睏䅁䅁䅅䅁䉁䅁䅁杄十䅁䅁睍祁䑁䅫䅎祁䑁䅁䅏㍁䅁䅁䍄䉁䅁䅁兂䅁䅁䅍䅁䅁䅁䅯䅁䅁䅁䅕䅁䅁䅁䅄歩䭁䑁䅯䅁䭁䑁䅳䅁䉁䅁䅁允䅁䅁䄴䅅䅁䑁䅉杍㉁䑁䅉䅏硁䑁䅍䅁䵁䅉䅅䅁䙁䅁䅁睁䅁䅁䅁权䅁䅁䅁兂䅁䅁䅁䭁奓䅑䅯杋䅅䅁䅯兑䅁䅁䅅䅁䉁䅁䅁权湁䅁䅁䍄䉁䅁䅁䅂䅁䅁䅍䅁䅁䅁䅯䅁䅁䅁䅕䅁䅁䅁䭁䕳䭁䑁䅉䅁䉁䅁䅁允䅁䅁䅯䅋䅁䅁杷允䅁䅁䅕䅁䑁䅁䅁䅁䭁䅁䅁䅁䙁䅁䅁䅁䅁煎䅖权㙁䅁䅁权㝁䅁䅁允䅁䅁䅅䅁䭁䍁䅣䅁䵁䅉䅅䅁䙁䅁䅁睁䅁䅁䅁权䅁䅁䅁兂䅁䅁䅁䱁穃䅑䅯睒䅁䅁䅯䅐䅁䅁䅅䅁䉁䅁䅁杄十䅁䅁李畁䑁䅧睎㑁䑁䅧睎祁䅁䅁䍄䉁䅁䅁兂䅁䅁䅍䅁䅁䅁䅯䅁䅁䅁䅕䅁䅁䵁噁䔰䭁䑁䅯䅁䭁䑁䅳䅁䉁䅁䅁允䅁䅁䄴杅䅁䑁䅅䅍㕁䑁䅍䅍硁䑁䅕兎䅁䅁杷允䅁䅁䅕䅁䑁䅁䅁䅁䭁䅁䅁䅁䙁䅁䅁䅁䅁䡉䅚权㙁䅁䅁权㝁䅁䅁允䅁䅁䅅䅁佁䉁䅁䅁ぁ䑁䅍兎㑁䑁䅑䅍㉁䅁䅁䍄䉁䅁䅁兂䅁䅁䅍䅁䅁䅁䅯䅁䅁䅁䅕䅁䅁䅁噂䕶䭁䑁䅯䅁䭁䑁䅳䅁䉁䅁䅁允䅁䅁䅯睊䅁䅁杷允䅁䅁䅕䅁䑁䅁䅁䅁䭁䅁䅁䅁䙁䅁䅁䅁䅁䨸䅬权㙁䅁䅁权㝁䅁䅁允䅁䅁䅅䅁䭁䍁䅣䅁䵁䅉䅅䅁䙁䅁䅁睁䅁䅁䅁权䅁䅁䅁兂䅁䅁䅁䕁欶䅑䅯杏䅁䅁䅯睏䅁䅁䅅䅁䉁䅁䅁杄允䅁䅁免祁䑁䅑睍㉁䑁䅫䅎䅁䅁杷允䅁䅁䅕䅁䑁䅁䅁䅁䭁䅁䅁䅁䙁䅁䅁䅁䅁䍁䅒权㙁䅁䅁权㝁䅁䅁允䅁䅁䅅䅁佁䉁䅉䅁祁䑁䅑睎穁䑁䅫睍祁䑁䅅䅁䵁䅉䅅䅁䙁䅁䅁睁䅁䅁䅁权䅁䅁䅁兂䅁䅁䅁䥁祵䅑䅯杏䅁䅁䅯睏䅁䅁䅅䅁䉁䅁䅁权湁䅁䅁䍄䉁䅁䅁兂䅁䅁䅍䅁䅁䅁䅯䅁䅁䅁䅕䅁䅁䅁䙃䕵䭁䑁䅯䅁䭁䑁䅳䅁䉁䅁䅁允䅁䅁䅯睊䅁䅁杷允䅁䅁䅕䅁䑁䅁䅁䅁䭁䅁䅁䅁䙁䅁䅁䅁䅁䡉䅸权㙁䅁䅁权㝁䅁䅁允䅁䅁䅅䅁佁䉁䅉䅁硁䑁䅕睍穁䑁䅕兎祁䑁䅍䅁䵁䅉䅅䅁䙁䅁䅁睁䅁䅁䅁权䅁䅁䅁兂䅁䅁䅁佁䩩䅑䅯兓䅁䅁䅯材䅁䅁䅅䅁䉁䅁䅁杄十䅁䅁䅏畁䑁䅕睍祁䑁䅧睎ぁ䅁䅁䍄䉁䅁䅁兂䅁䅁䅍䅁䅁䅁䅯䅁䅁䅁䅕䅁䅁䅁潁䕧䭁䑁䅯䅁䭁䑁䅳䅁䉁䅁䅁允䅁䅁䄴䅅䅁䑁䅑䅏㕁䑁䅅䅍㍁䑁䅣䅁䵁䅉䅅䅁䙁䅁䅁睁䅁䅁䅁权䅁䅁䅁兂䅁䅁䅁乁权䅑䅯杏䅁䅁䅯睏䅁䅁䅅䅁䉁䅁䅁权湁䅁䅁䍄䉁䅁䅁兂䅁䅁䅍䅁䅁䅁䅯䅁䅁䅁䅕䅁䅁䅁䍄啵䭁䑁䅯䅁䭁䑁䅳䅁䉁䅁䅁允䅁䅁䅯睊䅁䅁杷允䅁䅁䅕䅁䑁䅁䅁䅁䭁䅁䅁䅁䙁䅁䅁䅁䅁䨳䅒权煁允䅁权䉂䅁䅁允䅁䅁䅅䅁䭁䍁䅣䅁䵁䅉䅅䅁䙁䅁䅁睁䅁䅁䅁权䅁䅁䅁兂䅁䅁䅁䱁啹䅑䅯杋䅅䅁䅯兑䅁䅁䅅䅁䉁䅁䅁权湁䅁䅁䍄䉁䅁䅁兂䅁䅁䅍䅁䅁䅁䅯䅁䅁䅁䅕䅁䅁䅁奃歫䭁䍁䉯䅁䭁䕁䅅䅁䉁䅁䅁允䅁䅁䅯睊䅁䅁杷允䅁䅁䅕䅁䑁䅁䅁䅁䭁䅁䅁䅁䙁䅁䅁䅁䅁㝴䅒权煁允䅁权䉂䅁䅁允䅁䅁䅅䅁䭁䍁䅣䅁䵁䅉䅅䅁䙁䅁䅁睁䅁䅁䅁权䅁䅁䅁兂䅁䅁䅁䅁扂䅑䅯杋䅅䅁䅯兑䅁䅁䅅䅁䉁䅁䅁权湁䅁䅁䍄䉁䅁䅁兂䅁䅁䅍䅁䅁䅁䅯䅁䅁䅁䅕䅁䅁䅁䕃啯䭁䑁䅯䅁䭁䑁䅷䅁䉁䅁䅁允䅁䅁䄴䅅䅁䑁䅫睍硁䑁䅍李ㅁ䑁䅕䅁䵁䅉䅅䅁䙁䅁䅁睁䅁䅁䅁权䅁䅁䅁兂䅁䅁䅁䕁獡䅑䅯杋䅅䅁䅯兑䅁䅁䅅䅁䉁䅁䅁权湁䅁䅁䍄䉁䅁䅁兂䅁䅁䅍䅁䅁䅁䅯䅁䅁䅁䅕䅁䅁䅁歁啴䭁䍁䉯䅁䭁䕁䅅䅁䉁䅁䅁允䅁䅁䅯睊䅁䅁杷允䅁䅁䅕䅁䑁䅁䅁䅁䭁䅁䅁䅁䙁䅁䅁䅁䅁煋䅰权煁允䅁权䉂䅁䅁允䅁䅁䅅䅁䭁䍁䅣䅁䵁䅉䅅䅁䙁䅁䅁睁䅁䅁䅁权䅁䅁䅁兂䅁䅁䅁佁㐲䅑䅯杋䅅䅁䅯兑䅁䅁䅅䅁䉁䅁䅁权湁䅁䅁䍄䉁䅁䅁兂䅁䅁䅍䅁䅁䅁䅯䅁䅁䅁䅕䅁䅁䅁䅃つ䭁䍁䉯䅁䭁䕁䅅䅁䉁䅁䅁允䅁䅁䅯睊䅁䅁杷允䅁䅁䅕䅁䑁䅁䅁䅁䭁䅁䅁䅁䙁䅁䅁䅁䅁扐䅂权煁允䅁权䉂䅁䅁允䅁䅁䅅䅁䭁䍁䅣䅁䵁䅉䅅䅁䙁䅁䅁睁䅁䅁䅁权䅁䅁䅁兂䅁䅁䅁佁畂䅑䅯杋䅅䅁䅯兑䅁䅁䅅䅁䉁䅁䅁权湁䅁䅁䍄䉁䅁䅁兂䅁䅁䅍䅁䅁䅁䅯䅁䅁䅁䅕䅁䅁䅁杄正䭁䍁䉯䅁䭁䕁䅅䅁䉁䅁䅁允䅁䅁䅯睊䅁䅁杷允䅁䅁䅕䅁䑁䅁䅁䅁䭁䅁䅁䅁䙁䅁䅁䅁䅁䭌䄵权䅂䅁䅁权䉂䅁䅁允䅁䅁䅅䅁䑁䱁䡂睂䵁䅉䅅䅁䙁䅁䅁睁䅁䅁䅁权䅁䅁䅁兂䅁䅁䅁䱁䩃䅑䅯杋䅅䅁䅯兑䅁䅁䅅䅁䉁䅁䅁权湁䅁䅁䍄䉁䅁䅁䅂䅁䅁䅍䅁䅁䅁䅯䅁䅁䅁䅕䅁䅁䅁潄啩䭁䭁䅣䅁䉁䅁䅁允䅁䅁䅯八䅅䅁杷允䅁䅁䅑䅁䑁䅁䅁䅁䭁䅁䅁䅁䙁䅁䅁䅁䅃㡰䅒权流䅁䅁允䅁䅁䅅䅁䭁䍁䅣䅁䵁䅉䅅䅁䙁䅁䅁睁䅁䅁䅁权䅁䅁䅁兂䅁䅁䅁䡁㥹䅑䅯杋䅅䅁䅯兑䅁䅁䅅䅁䉁䅁䅁权湁䅁䅁䍄䉁䅁䅁兂䅁䅁䅍䅁䅁䅁䅯䅁䅁䅁䅕䅁䅁䅁䅂っ䭁䍁䉯䅁䭁䕁䅅䅁䉁䅁䅁允䅁䅁䅯睊䅁䅁杷允䅁䅁䅕䅁䑁䅁䅁䅁䭁䅁䅁䅁䙁䅁䅁䅁䅁䤲䅨权煁允䅁权䉂䅁䅁允䅁䅁䅅䅁䭁䍁䅣䅁䵁䅉䅅䅁䙁䅁䅁睁䅁䅁䅁权䅁䅁䅁兂䅁䅁䅁䙁㙓䅑䅯杋䅅䅁䅯兑䅁䅁䅅䅁䉁䅁䅁权湁䅁䅁䍄䉁䅁䅁兂䅁䅁䅍䅁䅁䅁䅯䅁䅁䅁䅕䅁䅁䅁䅁䕤䭁䍁䉯䅁䭁䕁䅅䅁䉁䅁䅁允䅁䅁䅯睊䅁䅁杷允䅁䅁䅕䅁䑁䅁䅁䅁䭁䅁䅁䅁䙁䅁䅁䅁䅁䭋䅊权煁允䅁权䉂䅁䅁允䅁䅁䅅䅁䭁䍁䅣䅁䵁䅉䅅䅁䙁䅁䅁睁䅁䅁䅁权䅁䅁䅁兂䅁䅁䅁䕁療䅑䅯杋䅅䅁䅯兑䅁䅁䅅䅁䉁䅁䅁权湁䅁䅁䍄䉁䅁䅁兂䅁䅁䅍䅁䅁䅁䅯䅁䅁䅁䅕䅁䅁䅁獁歵䭁䍁䉯䅁䭁䕁䅅䅁䉁䅁䅁允䅁䅁䅯睊䅁䅁杷允䅁䅁䅕䅁䑁䅁䅁䅁䭁䅁䅁䅁䙁䅁䅁䅁䅁䭙䅂权煁允䅁权䉂䅁䅁允䅁䅁䅅䅁䭁䍁䅣䅁䵁䅉䅅䅁䙁䅁䅁睁䅁䅁䅁权䅁䅁䅁兂䅁䅁䅁䭁睂䅑䅯杋䅅䅁䅯兑䅁䅁䅅䅁䉁䅁䅁权湁䅁䅁䍄䉁䅁䅁䅂䅁䅁䅍䅁䅁䅁䅯䅁䅁䅁䅕䅁䅁䅁㑂ね䭁䑁䅉䅁䉁䅁䅁允䅁䅁䅯䅋䅁䅁杷允䅁䅁䅕䅁䑁䅁䅁䅁䭁䅁䅁䅁䙁䅁䅁䅁䅁䙁䄵权煁允䅁权䉂䅁䅁允䅁䅁䅅䅁䭁䍁䅣䅁䵁䅉䅅䅁䙁䅁䅁睁䅁䅁䅁权䅁䅁䅁兂䅁䅁䅁䝁䉃䅑䅯杋䅅䅁䅯兑䅁䅁䅅䅁䉁䅁䅁权湁䅁䅁䍄䉁䅁䅁兂䅁䅁䅍䅁䅁䅁䅯䅁䅁䅁䅕䅁䅁䅁兂で䭁䍁䉯䅁䭁䕁䅅䅁䉁䅁䅁允䅁䅁䅯睊䅁䅁杷允䅁䅁䅕䅁䑁䅁䅁䅁䭁䅁䅁䅁䙁䅁䅁䅁䅁䝯䅨权煁允䅁权䉂䅁䅁允䅁䅁䅅䅁䭁䍁䅣䅁䵁䅉䅅䅁䙁䅁䅁睁䅁䅁䅁权䅁䅁䅁兂䅁䅁䅁䭁卩䅑䅯杋䅅䅁䅯兑䅁䅁䅅䅁䉁䅁䅁权湁䅁䅁䍄䉁䅁䅁兂䅁䅁䅍䅁䅁䅁䅯䅁䅁䅁䅕䅁䅁䅁杄歨䭁䍁䉯䅁䭁䕁䅅䅁䉁䅁䅁允䅁䅁䅯睊䅁䅁杷允䅁䅁䅕䅁䑁䅁䅁䅁䭁䅁䅁䅁䙁䅁䅁䅁䅁䥋䅂权煁允䅁权䉂䅁䅁允䅁䅁䅅䅁䭁䍁䅣䅁䵁䅉䅅䅁䙁䅁䅁睁䅁䅁䅁权䅁䅁䅁兂䅁䅁䅁䩁批䅑䅯睖䅁䅁䅯兑䅁䅁䅅䅁䉁䅁䅁睁癃入䅁䍄䉁䅁䅁兂䅁䅁䅍䅁䅁䅁䅯䅁䅁䅁䅕䅁䅁䅁捁䕰䭁䍁䉯䅁䭁䕁䅅䅁䉁䅁䅁允䅁䅁䅯睊䅁䅁杷允䅁䅁䅕䅁䑁䅁䅁䅁䭁䅁䅁䅁䙁䅁䅁䅁䅄摆䅂权煁允䅁权䉂䅁䅁允䅁䅁䅅䅁䭁䍁䅣䅁䵁䅉䅅䅁䙁䅁䅁睁䅁䅁䅁权䅁䅁䅁兂䅁䅁䅁䅁歁䅑䅯杋䅅䅁䅯兑䅁䅁䅅䅁䉁䅁䅁权湁䅁䅁䍄䉁䅁䅁兂䅁䅁䅍䅁䅁䅁䅯䅁䅁䅁䅕䅁䅁䅁䭁䕳䭁䍁䉯䅁䭁䕁䅅䅁䉁䅁䅁允䅁䅁䅯睊䅁䅁杷允䅁䅁䅕䅁䑁䅁䅁䅁䭁䅁䅁䅁䙁䅁䅁䅁䅁䡉䅚权煁允䅁权䉂䅁䅁允䅁䅁䅅䅁䭁䍁䅣䅁䵁䅉䅅䅁䙁䅁䅁睁䅁䅁䅁权䅁䅁䅁兂䅁䅁䅁䙁㡗䅑䅯杋䅅䅁䅯兑䅁䅁䅅䅁䉁䅁䅁权湁䅁䅁䍄䉁䅁䅁兂䅁䅁䅍䅁䅁䅁䅯䅁䅁䅁䅕䅁䅁䅁睄䕥䭁䍁䉯䅁䭁䕁䅅䅁䉁䅁䅁允䅁䅁䅯睊䅁䅁杷允䅁䅁䅕䅁䑁䅁䅁䅁䭁䅁䅁䅁䙁䅁䅁䅁䅁牅䄹权煁允䅁权䉂䅁䅁允䅁䅁䅅䅁䭁䍁䅣䅁䵁䅉䅅䅁䙁䅁䅁睁䅁䅁䅁权䅁䅁䅁兂䅁䅁䅁䭁千䅑䅯杋䅅䅁䅯兑䅁䅁䅅䅁䉁䅁䅁权湁䅁䅁䍄䉁䅁䅁䅂䅁䅁䅍䅁䅁䅁䅯䅁䅁䅁䅕䅁䅁䅁捃ね䭁䑁䅉䅁䉁䅁䅁允䅁䅁䅯䅋䅁䅁杷允䅁䅁䅕䅁䑁䅁䅁䅁䭁䅁䅁䅁䙁䅁䅁䅁䅁䡫䅎权煁允䅁权䉂䅁䅁允䅁䅁䅅䅁䭁䍁䅣䅁䵁䅉䅅䅁䙁䅁䅁睁䅁䅁䅁权䅁䅁䅁兂䅁䅁䅁䝁橂䅑䅯杋䅅䅁䅯兑䅁䅁䅅䅁䉁䅁䅁权湁䅁䅁䍄䉁䅁䅁兂䅁䅁䅍䅁䅁䅁䅯䅁䅁䅁䅕䅁䅁䅁睂啹䭁䍁䉯䅁䭁䕁䅅䅁䉁䅁䅁允䅁䅁䅯睊䅁䅁杷允䅁䅁䅑䅁䑁䅁䅁䅁䭁䅁䅁䅁䙁䅁䅁䅁䅁䱶䅒权畂䅁䅁允䅁䅁䅅䅁䭁䙁䉳䅁䵁䅉䅅䅁䙁䅁䅁睁䅁䅁䅁权䅁䅁䅁兂䅁䅁䅁乁权䅑䅯杋䅅䅁䅯兑䅁䅁䅅䅁䉁䅁䅁权湁䅁䅁䍄䉁䅁䅁兂䅁䅁䅍䅁䅁䅁䅯䅁䅁䅁䅕䅁䅁䅁歃歫䭁䍁䉯䅁䭁䕁䅅䅁䉁䅁䅁允䅁䅁䅯睊䅁䅁杷允䅁䅁䅕䅁䑁䅁䅁䅁䭁䅁䅁䅁䙁䅁䅁䅁䅁䙧䅂权煁允䅁权䉂䅁䅁允䅁䅁䅅䅁䭁䍁䅣䅁䵁䅉䅅䅁䕁䅁䅁睁䅁䅁䅁权䅁䅁䅁兂䅁䅁䅁䥁㙥䅑䅯䅍䅁䅁䅅䅁䉁䅁䅁权潁䅁䅁䍄䉁䅁䅁兂䅁䅁䅍䅁䅁䅁䅯䅁䅁䅁䅕䅁䅁䅁㡂ね䭁䍁䉯䅁䭁䕁䅅䅁䉁䅁䅁允䅁䅁䅯睊䅁䅁杷允䅁䅁䅕䅁䑁䅁䅁䅁䭁䅁䅁䅁䙁䅁䅁䅁䅁煏䅴权偂䅁䅁权㝁䅁䅁允䅁䅁䅅䅁䭁䙁䅁䅁䵁䅉䅅䅁䙁䅁䅁睁䅁䅁䅁权䅁䅁䅁兂䅁䅁䅁䕁欶䅑䅯杋䅅䅁䅯兑䅁䅁䅅䅁䉁䅁䅁权湁䅁䅁䍄䉁䅁䅁兂䅁䅁䅍䅁䅁䅁䅯䅁䅁䅁䅕䅁䅁䅁䱃歳䭁䍁䉯䅁䭁䕁䅅䅁䉁䅁䅁允䅁䅁䅯睊䅁䅁杷允䅁䅁䅑䅁䑁䅁䅁䅁䭁䅁䅁䅁䙁䅁䅁䅁䅁煗䅎权允允䅁允䅁䅁䅅䅁䭁䡁䉙䅁䵁䅉䅅䅁䕁䅁䅁睁䅁䅁䅁权䅁䅁䅁兂䅁䅁䅁䕁潱䅑䅯克䅁䅁䅅䅁䉁䅁䅁权湁䅁䅁䍄䉁䅁䅁兂䅁䅁䅍䅁䅁䅁䅯䅁䅁䅁䅕䅁䅁䅁䙃䕵䭁䍁䉯䅁䭁䕁䅅䅁䉁䅁䅁允䅁䅁䅯睊䅁䅁杷允䅁䅁䅑䅁䑁䅁䅁䅁䭁䅁䅁䅁䙁䅁䅁䅁䅁䱳䅎权䥃䅁䅁允䅁䅁䅅䅁佁䅁䅧䅁硁䑁䅁䅍䅁䅁杷允䅁䅁䅕䅁䑁䅁䅁䅁䭁䅁䅁䅁䙁䅁䅁䅁䅁䡉䅸权煁允䅁权䉂䅁䅁允䅁䅁䅅䅁䭁䍁䅣䅁䵁䅉䅅䅁䙁䅁䅁睁䅁䅁䅁权䅁䅁䅁兂䅁䅁䅁䩁卓䅑䅯杋䅅䅁䅯兑䅁䅁䅅䅁䉁䅁䅁权湁䅁䅁䍄䉁䅁䅁兂䅁䅁䅍䅁䅁䅁䅯䅁䅁䅁䅕䅁䅁䅁䍄啵䭁䍁䉯䅁䭁䕁䅅䅁䉁䅁䅁允䅁䅁䅯睊䅁䅁杷允䅁䅁䅑䅁䑁䅁䅁䅁䭁䅁䅁䅁䙁䅁䅁䅁䅁䨳䅒权祁䅁䅁允䅁䅁䅅䅁䭁䍁䅧䅁䵁䅉䅅䅁䕁䅁䅁睁䅁䅁䅁权䅁䅁䅁兂䅁䅁䅁䅁扂䅑䅯杍䅁䅁䅅䅁䉁䅁䅁权潁䅁䅁䍄䉁䅁䅁䅂䅁䅁䅍䅁䅁䅁䅯䅁䅁䅁䅯䅄䅁䅁䅯杍䅁䅁䅅䅁䉁䅁䅁权湁䅁䅁䍄䉁䅁䅁䅂䅁䅁䅍䅁䅁䅁䅯䅁䅁䅁䅕䅁䅁䅁㡃䕬䭁䑁䅉䅁䉁䅁䅁允䅁䅁䅯䅋䅁䅁杷允䅁䅁䅑䅁䑁䅁䅁䅁䭁䅁䅁䅁䙁䅁䅁䅁䅁扐䅂权祁䅁䅁允䅁䅁䅅䅁䭁䍁䅧䅁䵁䅉䅅䅁䕁䅁䅁睁䅁䅁䅁权䅁䅁䅁兂䅁䅁䅁䕁穂䅑䅯杍䅁䅁䅅䅁䉁䅁䅁权潁䅁䅁䍄䉁䅁䅁䅂䅁䅁䅍䅁䅁䅁䅯䅁䅁䅁䅕䅁䅁䅁兂で䭁䑁䅉䅁䉁䅁䅁允䅁䅁䅯免䅁䅁杷允䅁䅁䅑䅁䑁䅁䅁䅁䭁䅁䅁䅁䙁䅁䅁䅁䅁䥳䅬权祁䅁䅁允䅁䅁䅅䅁䭁䍁䅧䅁䵁䅉䅅䅁䕁䅁䅁睁䅁䅁䅁权䅁䅁䅁兂䅁䅁䅁䩁卹䅑䅯杍䅁䅁䅅䅁䉁䅁䅁权潁䅁䅁䍄䉁䅁䅁䅂䅁䅁䅍䅁䅁䅁䅯䅁䅁䅁䅕䅁䅁䅁獃䕲䭁䑁䅉䅁䉁䅁䅁允䅁䅁䅯䅋䅁䅁杷允䅁䅁䅑䅁䑁䅁䅁䅁䭁䅁䅁䅁䙁䅁䅁䅁䅁䕁䅰权祁䅁䅁允䅁䅁䅅䅁䭁䍁䅧䅁䵁䅉䅅䅁䕁䅁䅁睁䅁䅁䅁权䅁䅁䅁兂䅁䅁䅁䝁䉃䅑䅯杍䅁䅁䅅䅁䉁䅁䅁权潁䅁䅁䍄䉁䅁䅁䅂䅁䅁䅍䅁䅁䅁䅯䅁䅁䅁䅕䅁䅁䅁兄と䭁䑁䅉䅁䉁䅁䅁允䅁䅁䅯䅋䅁䅁杷允䅁䅁䅕䅁䑁䅁䅁䅁䭁䅁䅁䅁䙁䅁䅁䅁䅁䭥䅖权䝂䅁䅁权䕂䅁䅁允䅁䅁䅅䅁䙁䭁⭸䩭琳佰⽙䍄䉁䅁䅁䅂䅁䅁䅍䅁䅁䅁䅯䅁䅁䅁䅕䅁䅁䅁啃歫䭁䑁䅉䅁䉁䅁䅁允䅁䅁䅯䅋䅁䅁杷允䅁䅁䅑䅁䑁䅁䅁䅁䭁䅁䅁䅁䙁䅁䅁䅁䅁䩯䅊权祁䅁䅁允䅁䅁䅅䅁䭁䍁䅧䅁䵁䅉䅅䅁䙁䅁䅁睁䅁䅁䅁权䅁䅁䅁兂䅁䅁䅁佁穹䅑䅯杏䅁䅁䅯児䅁䅁䅅䅁䉁䅁䅁杄䭁䅁䅁兏睁䑁䅕䅎䅁䅁杷允䅁䅁䅑䅁䑁䅁䅁䅁䭁䅁䅁䅁䙁䅁䅁䅁䅁䡫䅎权祁䅁䅁允䅁䅁䅅䅁䭁䍁䅧䅁䵁䅉䅅䅁䕁䅁䅁睁䅁䅁䅁权䅁䅁䅁兂䅁䅁䅁䝁橂䅑䅯杍䅁䅁䅅䅁䉁䅁䅁权潁䅁䅁䍄䉁䅁䅁䅂䅁䅁䅍䅁䅁䅁䅯䅁䅁䅁䅕䅁䅁䅁䅂歖䭁䑁䅉䅁䉁䅁䅁允䅁䅁䅯䅋䅁䅁杷允䅁䅁䅑䅁䑁䅁䅁䅁䭁䅁䅁䅁䙁䅁䅁䅁䅁䭙䅂权祁䅁䅁允䅁䅁䅅䅁䭁䍁䅧䅁䵁䅉䅅䅁䕁䅁䅁睁䅁䅁䅁权䅁䅁䅁兂䅁䅁䅁䩁卩䅑䅯杍䅁䅁䅅䅁䉁䅁䅁权潁䅁䅁䍄䉁䅁䅁䅂䅁䅁䅍䅁䅁䅁䅯䅁䅁䅁䅕䅁䅁䅁奄䕩䭁䑁䅉䅁䉁䅁䅁允䅁䅁䅯䅋䅁䅁杷允䅁䅁䅑䅁䑁䅁䅁䅁䭁䅁䅁䅁䙁䅁䅁䅁䅁䡯䅂权祁䅁䅁允䅁䅁䅅䅁䭁䍁䅧䅁䵁䅉䅅䅁䕁䅁䅁睁䅁䅁䅁权䅁䅁䅁兂䅁䅁䅁䭁摃䅑䅯杍䅁䅁䅅䅁䉁䅁䅁权潁䅁䅁䍄䉁䅁䅁䅂䅁䅁䅍䅁䅁䅁䅯䅁䅁䅁䅕䅁䅁䅁潃歫䭁䑁䅉䅁䉁䅁䅁允䅁䅁䅯䅋䅁䅁杷允䅁䅁䅑䅁䑁䅁䅁䅁䭁䅁䅁䅁䙁䅁䅁䅁䅁䵣䅬权祁䅁䅁允䅁䅁䅅䅁䭁䍁䅧䅁䵁䅉䅅䅁䕁䅁䅁睁䅁䅁䅁权䅁䅁䅁兂䅁䅁䅁佁㐲䅑䅯杍䅁䅁䅅䅁䉁䅁䅁权潁䅁䅁䍄䉁䅁䅁䅂䅁䅁䅍䅁䅁䅁䅯䅁䅁䅁䅕䅁䅁䅁䅁歘䭁䑁䅉䅁䉁䅁䅁允䅁䅁䅯䅋䅁䅁杷允䅁䅁䅑䅁䑁䅁䅁䅁䭁䅁䅁䅁䙁䅁䅁䅁䅁䠴䅊权祁䅁䅁允䅁䅁䅅䅁䭁䍁䅧䅁䵁䅉䅅䅁䕁䅁䅁睁䅁䅁䅁权䅁䅁䅁兂䅁䅁䅁䕁療䅑䅯杍䅁䅁䅅䅁䉁䅁䅁权潁䅁䅁䍄䉁䅁䅁䅂䅁䅁䅍䅁䅁䅁䅯䅁䅁䅁䅕䅁䅁䅁歃歫䭁䑁䅉䅁䉁䅁䅁允䅁䅁䅯䅋䅁䅁杷允䅁䅁䅑䅁䑁䅁䅁䅁䭁䅁䅁䅁䙁䅁䅁䅁䅁牷䅆权䵃䅁䅁允䅁䅁䅅䅁䭁䥁䄰䅁䵁䅉䅅䅁䕁䅁䅁睁䅁䅁䅁权䅁䅁䅁兂䅁䅁䅁䥁兂䅑䅯杍䅁䅁䅅䅁䉁䅁䅁权潁䅁䅁䍄䉁䅁䅁䅂䅁䅁䅍䅁䅁䅁䅯䅁䅁䅁䅕䅁䅁䅁㡂啶䭁䑁䅉䅁䉁䅁䅁允䅁䅁䅯䅋䅁䅁杷允䅁䅁䅑䅁䑁䅁䅁䅁䭁䅁䅁䅁䙁䅁䅁䅁䅁䝯䅨权祁䅁䅁允䅁䅁䅅䅁䭁䍁䅧䅁䵁䅉䅅䅁䕁䅁䅁睁䅁䅁䅁权䅁䅁䅁兂䅁䅁䅁䵁硏䅑䅯䅉䅅䅁䅅䅁䉁䅁䅁权䵁䅁䅁䍄䉁䅁䅁䅂䅁䅁䅍䅁䅁䅁䅯䅁䅁䅁䅕䅁䅁䅁䵁䕭䭁䥁䅳䅁䉁䅁䅁允䅁䅁䅯䅄䅁䅁杷允䅁䅁䅑䅁䑁䅁䅁䅁䭁䅁䅁䅁䙁䅁䅁䅁䅁䱊䅖权祁䅁䅁允䅁䅁䅅䅁䭁䍁䅧䅁䵁䅉䅅䅁䕁䅁䅁睁䅁䅁䅁权䅁䅁䅁兂䅁䅁䅁䅁あ䅑䅯杍䅁䅁䅅䅁䉁䅁䅁权潁䅁䅁䍄䉁䅁䅁䅂䅁䅁䅍䅁䅁䅁䅯䅁䅁䅁䅕䅁䅁䅁噂䕶䭁䑁䅉䅁䉁䅁䅁允䅁䅁䅯䅋䅁䅁杷允䅁䅁䅕䅁䑁䅁䅁䅁䭁䅁䅁䅁䙁䅁䅁䅁䅁䱶䅒权䡂䅁䅁权⽁䅁䅁允䅁䅁䅅䅁佁䉁䅙䅁祁䑁䅧兎畁䑁䅅睍㉁䑁䅑䅎祁䅁䅁䍄䉁䅁䅁䅂䅁䅁䅍䅁䅁䅁䅯䅁䅁䅁䅕䅁䅁䅁䅃つ䭁䑁䅉䅁䉁䅁䅁允䅁䅁䅯䅋䅁䅁杷允䅁䅁䅑䅁䑁䅁䅁䅁䭁䅁䅁䅁䙁䅁䅁䅁䅁煔䅒权祁䅁䅁允䅁䅁䅅䅁䭁䍁䅧䅁䵁䅉䅅䅁䕁䅁䅁睁䅁䅁䅁权䅁䅁䅁兂䅁䅁䅁䙁㙓䅑䅯杍䅁䅁䅅䅁䉁䅁䅁权潁䅁䅁䍄䉁䅁䅁䅂䅁䅁䅍䅁䅁䅁䅯䅁䅁䅁䅕䅁䅁䅁潁歯䭁䑁䅉䅁䉁䅁䅁允䅁䅁䅯䅋䅁䅁杷允䅁䅁䅑䅁䑁䅁䅁䅁䭁䅁䅁䅁䙁䅁䅁䅁䅁煒䅸权祁䅁䅁允䅁䅁䅅䅁䭁䍁䅧䅁䵁䅉䅅䅁䕁䅁䅁睁䅁䅁䅁权䅁䅁䅁兂䅁䅁䅁䅁慂䅑䅯杍䅁䅁䅅䅁䉁䅁䅁权潁䅁䅁䍄䉁䅁䅁䅂䅁䅁䅍䅁䅁䅁䅯䅁䅁䅁䅕䅁䅁䅁獁歵䭁䑁䅉䅁䉁䅁䅁允䅁䅁䅯䅋䅁䅁杷允䅁䅁䅑䅁䑁䅁䅁䅁䭁䅁䅁䅁䙁䅁䅁䅁䅁扁䅸权湃䅁䅁允䅁䅁䅅䅁䭁䭁䉁䅁䵁䅉䅅䅁䕁䅁䅁睁䅁䅁䅁权䅁䅁䅁兂䅁䅁䅁䙁䵩䅑䅯杍䅁䅁䅅䅁䉁䅁䅁权潁䅁䅁䍄䉁䅁䅁䅂䅁䅁䅍䅁䅁䅁䅯䅁䅁䅁䅕䅁䅁䅁慂は䭁䭁䅣䅁䉁䅁䅁允䅁䅁䅯內䅅䅁杷允䅁䅁䅑䅁䑁䅁䅁䅁䭁䅁䅁䅁䙁䅁䅁䅁䅁䡁䅨权祁䅁䅁允䅁䅁䅅䅁䭁䍁䅧䅁䵁䅉䅅䅁䕁䅁䅁睁䅁䅁䅁权䅁䅁䅁兂䅁䅁䅁偁婃䅑䅯杍䅁䅁䅅䅁䉁䅁䅁权潁䅁䅁䍄䉁䅁䅁䅂䅁䅁䅍䅁䅁䅁䅯䅁䅁䅁䅕䅁䅁䅁婁び䭁䍁䄴䅁䉁䅁䅁允䅁䅁䅯睌䅁䅁杷允䅁䅁䅑䅁䑁䅁䅁䅁䭁䅁䅁䅁䙁䅁䅁䅁䅁䬰䅂权祁䅁䅁允䅁䅁䅅䅁䭁䍁䅧䅁䵁䅉䅅䅁䕁䅁䅁睁䅁䅁䅁权䅁䅁䅁兂䅁䅁䅁佁䝃䅑䅯杍䅁䅁䅅䅁䉁䅁䅁权潁䅁䅁䍄䉁䅁䅁䅂䅁䅁䅍䅁䅁䅁䅯䅁䅁䅁䅕䅁䅁䅁流歴䭁䉁䉫䅁䉁䅁䅁允䅁䅁䅉䅴䵣䅉䅅䅁䙁䅁䅁睁䅁䅁䅁权䅁䅁䅁兂䅁䅁䅁䱁づ䅑䅯睒䅁䅁䅯睏䅁䅁䅅䅁䉁䅁䅁杄啁䅁䅁睍㑁䍁䄴睍㕁䑁䅍䅍睁䑁䅣䅁䵁䅉䅅䅁䕁䅁䅁睁䅁䅁䅁权䅁䅁䅁兂䅁䅁䅁䵁䭃䅑䅯杍䅁䅁䅅䅁䉁䅁䅁权潁䅁䅁䍄䉁䅁䅁䅂䅁䅁䅍䅁䅁䅁䅯䅁䅁䅁䅕䅁䅁䵁噁䔰䭁䑁䅉䅁䉁䅁䅁允䅁䅁䅯䅋䅁䅁杷允䅁䅁䅑䅁䑁䅁䅁䅁䭁䅁䅁䅁䙁䅁䅁䅁䅄摓䅎权祁䅁䅁允䅁䅁䅅䅁䭁䍁䅧䅁䵁䅉䅅䅁䕁䅁䅁睁䅁䅁䅁权䅁䅁䅁兂䅁䅁䅁䡁批䅑䅯杍䅁䅁䅅䅁䉁䅁䅁权潁䅁䅁䍄䉁䅁䅁䅂䅁䅁䅍䅁䅁䅁䅯䅁䅁䅁䅕䅁䅁䅁䱃歳䭁䑁䅉䅁䉁䅁䅁允䅁䅁䅯䅋䅁䅁杷允䅁䅁䅑䅁䑁䅁䅁䅁䭁䅁䅁䅁䙁䅁䅁䅁䅁扨䅨权祁䅁䅁允䅁䅁䅅䅁䭁䍁䅧䅁䵁䅉䅅䅁䕁䅁䅁睁䅁䅁䅁权䅁䅁䅁兂䅁䅁䅁䍁㡂䅑䅯杍䅁䅁䅅䅁䉁䅁䅁权潁䅁䅁䍄䉁䅁䅁䅂䅁䅁䅍䅁䅁䅁䅯䅁䅁䅁䅕䅁䅁䅁潁䕧䭁䑁䅉䅁䉁䅁䅁允䅁䅁䅯䅋䅁䅁杷允䅁䅁䅕䅁䑁䅁䅁䅁䭁䅁䅁䅁䙁䅁䅁䅁䅁牂䅸权偂䅁䅁权㝁䅁䅁允䅁䅁䅅䅁䭁䙁䅁䅁䵁䅉䅅䅁䕁䅁䅁睁䅁䅁䅁权䅁䅁䅁兂䅁䅁䅁䑁污䅑䅯杍䅁䅁䅅䅁䉁䅁䅁权潁䅁䅁䍄䉁䅁䅁䅂䅁䅁䅍䅁䅁䅁䅯䅁䅁䅁䅕䅁䅁䅁捃ね䭁䥁䅳䅁䉁䅁䅁允䅁䅁䅯䅄䅁䅁杷允䅁䅁䅑䅁䑁䅁䅁䅁䭁䅁䅁䅁䙁䅁䅁䅁䅁㝷䅆权獁䅁䅁允䅁䅁䅅䅁䭁䅁䅷䅁䵁䅉䅅䅁䕁䅁䅁睁䅁䅁䅁权䅁䅁䅁兂䅁䅁䅁䉁⽋䅑䅯杍䅁䅁䅅䅁䉁䅁䅁权潁䅁䅁䍄䉁䅁䅁䅂䅁䅁䅍䅁䅁䅁䅯䅁䅁䅁䅕䅁䅁䅁䅁啣䭁䑁䅉䅁䉁䅁䅁允䅁䅁䅯䅋䅁䅁杷允䅁䅁䅑䅁䑁䅁䅁䅁䭁䅁䅁䅁䙁䅁䅁䅁䅁牷䅬权祁䅁䅁允䅁䅁䅅䅁䭁䍁䅧䅁䵁䅉䅅䅁䙁䅁䅁睁䅁䅁䅁权䅁䅁䅁兂䅁䅁䅁䙁牋䅑䅯睒䅁䅁䅯睏䅁䅁䅅䅁䉁䅁䅁杄十䅁䅁免畁䑁䅅睍ㅁ䑁䅁免穁䅁䅁䍄䉁䅁䅁䅂䅁䅁䅍䅁䅁䅁䅯䅁䅁䅁䅕䅁䅁䅁㑄歶䭁䑁䅉䅁䉁䅁䅁允䅁䅁䅯䅋䅁䅁杷允䅁䅁䅕䅁䑁䅁䅁䅁䭁䅁䅁䅁䙁䅁䅁䅁䅁䭩䅆权乂䅁䅁权⽁䅁䅁允䅁䅁䅅䅁佁䉁䅙䅁硁䑁䅉兎畁䑁䅣䅏祁䑁䅫兎穁䅁䅁䍄䉁䅁䅁䅂䅁䅁䅍䅁䅁䅁䅯䅁䅁䅁䅕䅁䅁䅁䅁し䭁䑁䅁䅁䉁䅁䅁允䅁䅁䅯䅋䅁䅁杷允䅁䅁䅑䅁䑁䅁䅁䅁䭁䅁䅁䅁䙁䅁䅁䅁䅁䥕䅎权睁䅁䅁允䅁䅁䅅䅁䭁䍁䅧䅁䵁䅉䅅䅁䕁䅁䅁睁䅁䅁䅁权䅁䅁䅁权䵁䅁䅁权睁䅁䅁允䅁䅁䅅䅁䭁䍁䅣䅁䵁䅉䅅䅁䕁䅁䅁睁䅁䅁䅁权䅁䅁䅁兂䅁䅁䅁䩁卹䅑䅯䅍䅁䅁䅅䅁䉁䅁䅁权潁䅁䅁䍄䉁䅁䅁䅂䅁䅁䅍䅁䅁䅁䅯䅁䅁䅁䅕䅁䅁䅁㡃䕬䭁䑁䅁䅁䉁䅁䅁允䅁䅁䅯䅋䅁䅁杷允䅁䅁䅑䅁䑁䅁䅁䅁䭁䅁䅁䅁䭁䕁䉷䅁䭁䥁䅧䅁䉁䅁䅁允䅁䅁䅯睊䅁䅁杷允䅁䅁䅑䅁䑁䅁䅁䅁䭁䅁䅁䅁䙁䅁䅁䅁䅁䠴䅊权睁䅁䅁允䅁䅁䅅䅁䭁䍁䅧䅁䵁䅉䅅䅁䙁䅁䅁睁䅁䅁䅁权䅁䅁䅁兂䅁䅁䅁䩁㝵䅑䅯杏䅁䅁䅯䅐䅁䅁䅅䅁䉁䅁䅁杄啁䅁䅁免ㅁ䑁䅙兏㉁䑁䅧杍穁䑁䅁䅁䵁䅉䅅䅁䕁䅁䅁睁䅁䅁䅁权䅁䅁䅁兂䅁䅁䅁䍁煱䅑䅯䅍䅁䅁䅅䅁䉁䅁䅁权潁䅁䅁䍄䉁䅁䅁䅂䅁䅁䅍䅁䅁䅁䅯䅁䅁䅁䅕䅁䅁䅁䅂歖䭁䑁䅁䅁䉁䅁䅁允䅁䅁䅯䅋䅁䅁杷允䅁䅁䅑䅁䑁䅁䅁䅁䭁䅁䅁䅁䙁䅁䅁䅁䅁扐䅂权睁䅁䅁允䅁䅁䅅䅁䭁䍁䅧䅁䵁䅉䅅䅁䕁䅁䅁睁䅁䅁䅁权䅁䅁䅁兂䅁䅁䅁䅁䭂䅑䅯䅍䅁䅁䅅䅁䉁䅁䅁权潁䅁䅁䍄䉁䅁䅁䅂䅁䅁䅍䅁䅁䅁䅯䅁䅁䅁䅕䅁䅁䅁杂す䭁䑁䅁䅁䉁䅁䅁允䅁䅁䅯䅋䅁䅁杷允䅁䅁䅑䅁䑁䅁䅁䅁䭁䅁䅁䅁䙁䅁䅁䅁䅁䜴䄵权睁䅁䅁允䅁䅁䅅䅁䭁䍁䅧䅁䵁䅉䅅䅁䕁䅁䅁睁䅁䅁䅁权䅁䅁䅁兂䅁䅁䅁䕁穂䅑䅯䅍䅁䅁䅅䅁䉁䅁䅁权潁䅁䅁䍄䉁䅁䅁䅂䅁䅁䅍䅁䅁䅁䅯䅁䅁䅁䅕䅁䅁䅁䅂ぢ䭁䑁䅁䅁䉁䅁䅁允䅁䅁䅯䅋䅁䅁杷允䅁䅁䅑䅁䑁䅁䅁䅁䭁䅁䅁䅁䙁䅁䅁䅁䅁䱊䅖权睁䅁䅁允䅁䅁䅅䅁䭁䍁䅧䅁䵁䅉䅅䅁䕁䅁䅁睁䅁䅁䅁权䅁䅁䅁兂䅁䅁䅁佁㐲䅑䅯䅍䅁䅁䅅䅁䉁䅁䅁权潁䅁䅁䍄䉁䅁䅁䅂䅁䅁䅍䅁䅁䅁䅯䅁䅁䅁䅕䅁䅁䅁兄と䭁䑁䅁䅁䉁䅁䅁允䅁䅁䅯䅋䅁䅁杷</t>
  </si>
  <si>
    <t>允䅁䅁䅑䅁䑁䅁䅁䅁䭁䅁䅁䅁䙁䅁䅁䅁䅁䭙䅂权睁䅁䅁允䅁䅁䅅䅁䭁䍁䅧䅁䵁䅉䅅䅁䕁䅁䅁睁䅁䅁䅁权䅁䅁䅁兂䅁䅁䅁䥁桓䅑䅯䅩䅁䅁䅅䅁䉁䅁䅁杄䥁䅁䅁免睁䑁䅁䅁䵁䅉䅅䅁䕁䅁䅁睁䅁䅁䅁权䅁䅁䅁兂䅁䅁䅁䩁卩䅑䅯䅍䅁䅁䅅䅁䉁䅁䅁权潁䅁䅁䍄䉁䅁䅁䅂䅁䅁䅍䅁䅁䅁䅯䅁䅁䅁䅕䅁䅁䅁奄䕩䭁䑁䅁䅁䉁䅁䅁允䅁䅁䅯䅋䅁䅁杷允䅁䅁䅑䅁䑁䅁䅁䅁䭁䅁䅁䅁䙁䅁䅁䅁䅁䩰䅊权睁䅁䅁允䅁䅁䅅䅁䭁䍁䅧䅁䵁䅉䅅䅁䕁䅁䅁睁䅁䅁䅁权䅁䅁䅁兂䅁䅁䅁䭁睂䅑䅯䅍䅁䅁䅅䅁䉁䅁䅁权潁䅁䅁䍄䉁䅁䅁䅂䅁䅁䅍䅁䅁䅁䅯䅁䅁䅁䅕䅁䅁䅁杂啧䭁䑁䅁䅁䉁䅁䅁允䅁䅁䅯䅋䅁䅁杷允䅁䅁䅑䅁䑁䅁䅁䅁䭁䅁䅁䅁䙁䅁䅁䅁䅁䭲䅸权睁䅁䅁允䅁䅁䅅䅁䭁䍁䅧䅁䵁䅉䅅䅁䙁䅁䅁睁䅁䅁䅁权䅁䅁䅁兂䅁䅁䅁䕁穏䅑䅯睖䅁䅁䅯睑䅁䅁䅅䅁䉁䅁䅁睁千䅑䅁䍄䉁䅁䅁兂䅁䅁䅍䅁䅁䅁䅯䅁䅁䅁䅕䅁䅁䅁䙂䕴䭁䕁䄰䅁䭁䑁䄰䅁䉁䅁䅁允䅁䅁䄴杆䅁䑁䅍兎ㅁ䍁䄴䅏㍁䑁䅫杍㍁䑁䅉䅁䵁䅉䅅䅁䕁䅁䅁睁䅁䅁䅁权䅁䅁䅁兂䅁䅁䅁䅁敂䅑䅯䅍䅁䅁䅅䅁䉁䅁䅁权潁䅁䅁䍄䉁䅁䅁䅂䅁䅁䅍䅁䅁䅁䅯䅁䅁䅁䅕䅁䅁䅁权歫䭁䑁䅁䅁䉁䅁䅁允䅁䅁䅯䅋䅁䅁杷允䅁䅁䅑䅁䑁䅁䅁䅁䭁䅁䅁䅁䙁䅁䅁䅁䅁䡫䅎权睁䅁䅁允䅁䅁䅅䅁䭁䍁䅧䅁䵁䅉䅅䅁䕁䅁䅁睁䅁䅁䅁权䅁䅁䅁兂䅁䅁䅁䭁卩䅑䅯䅍䅁䅁䅅䅁䉁䅁䅁权潁䅁䅁䍄䉁䅁䅁䅂䅁䅁䅍䅁䅁䅁䅯䅁䅁䅁䅕䅁䅁䅁䅃䕕䭁䑁䅁䅁䉁䅁䅁允䅁䅁䅯䅋䅁䅁杷允䅁䅁䅕䅁䑁䅁䅁䅁䭁䅁䅁䅁䙁䅁䅁䅁䅁䭨䅆权㙁䅁䅁权⽁䅁䅁允䅁䅁䅅䅁佁䉁䅉䅁穁䑁䅉䅎ぁ䑁䅉䅍㕁䑁䅧䅁䵁䅉䅅䅁䕁䅁䅁睁䅁䅁䅁权䅁䅁䅁兂䅁䅁䅁䭁潂䅑䅯䅍䅁䅁䅅䅁䉁䅁䅁权潁䅁䅁䍄䉁䅁䅁䅂䅁䅁䅍䅁䅁䅁䅯䅁䅁䅁䅕䅁䅁䅁㡂啶䭁䑁䅁䅁䉁䅁䅁允䅁䅁䅯䅋䅁䅁杷允䅁䅁䅑䅁䑁䅁䅁䅁䭁䅁䅁䅁䙁䅁䅁䅁䅁䩬䅊权睁䅁䅁允䅁䅁䅅䅁䭁䍁䅧䅁䵁䅉䅅䅁䕁䅁䅁睁䅁䅁䅁权䅁䅁䅁兂䅁䅁䅁䡁䩄䅑䅯䅍䅁䅁䅅䅁䉁䅁䅁权潁䅁䅁䍄䉁䅁䅁兂䅁䅁䅍䅁䅁䅁䅯䅁䅁䅁䅕䅁䅁䅁元䕥䭁䕁䄰䅁䭁䑁䅳䅁䉁䅁䅁允䅁䅁䄴杆䅁䑁䅑䅏㕁䍁䄴䅎硁䑁䅫䅏㉁䑁䅫䅁䵁䅉䅅䅁䕁䅁䅁睁䅁䅁䅁权䅁䅁䅁兂䅁䅁䅁䱁䩃䅑䅯䅍䅁䅁䅅䅁䉁䅁䅁权潁䅁䅁䍄䉁䅁䅁䅂䅁䅁䅍䅁䅁䅁䅯䅁䅁䅁䅕䅁䅁䅁㑂ね䭁䑁䅁䅁䉁䅁䅁允䅁䅁䅯䅋䅁䅁杷允䅁䅁䅑䅁䑁䅁䅁䅁䭁䅁䅁䅁䙁䅁䅁䅁䅁䱖䅰权睁䅁䅁允䅁䅁䅅䅁䭁䍁䅧䅁䵁䅉䅅䅁䕁䅁䅁睁䅁䅁䅁权䅁䅁䅁兂䅁䅁䅁䅁慂䅑䅯䅍䅁䅁䅅䅁䉁䅁䅁权潁䅁䅁䍄䉁䅁䅁䅂䅁䅁䅍䅁䅁䅁䅯䅁䅁䅁䅕䅁䅁䅁䅃つ䭁䑁䅁䅁䉁䅁䅁允䅁䅁䅯䅋䅁䅁杷允䅁䅁䅕䅁䑁䅁䅁䅁䭁䅁䅁䅁䙁䅁䅁䅁䅁㝨䅰权塂䅁䅁权䕂䅁䅁允䅁䅁䅅䅁䭁䍁䅣䅁䵁䅉䅅䅁䕁䅁䅁睁䅁䅁䅁权䅁䅁䅁兂䅁䅁䅁䍁㙹䅑䅯䅍䅁䅁䅅䅁䉁䅁䅁权潁䅁䅁䍄䉁䅁䅁䅂䅁䅁䅍䅁䅁䅁䅯䅁䅁䅁䅕䅁䅁䅁䝂䕲䭁䑁䅁䅁䉁䅁䅁允䅁䅁䅯䅋䅁䅁杷允䅁䅁䅑䅁䑁䅁䅁䅁䭁䅁䅁䅁䙁䅁䅁䅁䅁䭈䅰权䭃䅁䅁允䅁䅁䅅䅁䭁䍁䅣䅁䵁䅉䅅䅁䕁䅁䅁睁䅁䅁䅁权䅁䅁䅁兂䅁䅁䅁䉁⽋䅑䅯䅍䅁䅁䅅䅁䉁䅁䅁权潁䅁䅁䍄䉁䅁䅁䅂䅁䅁䅍䅁䅁䅁䅯䅁䅁䅁䅕䅁䅁䅁佂䕰䭁䑁䅁䅁䉁䅁䅁允䅁䅁䅯䅋䅁䅁杷允䅁䅁䅑䅁䑁䅁䅁䅁䭁䅁䅁䅁䙁䅁䅁䅁䅁䤴䅚权睁䅁䅁允䅁䅁䅅䅁䭁䍁䅧䅁䵁䅉䅅䅁䕁䅁䅁睁䅁䅁䅁权䅁䅁䅁兂䅁䅁䅁䵁䭃䅑䅯䅍䅁䅁䅅䅁䉁䅁䅁权潁䅁䅁䍄䉁䅁䅁䅂䅁䅁䅍䅁䅁䅁䅯䅁䅁䅁䅕䅁䅁䅁䅁啣䭁䑁䅁䅁䉁䅁䅁允䅁䅁䅯䅋䅁䅁杷允䅁䅁䅑䅁䑁䅁䅁䅁䭁䅁䅁䅁䙁䅁䅁䅁䅁䭈䅒权睁䅁䅁允䅁䅁䅅䅁䭁䍁䅧䅁䵁䅉䅅䅁䕁䅁䅁睁䅁䅁䅁权䅁䅁䅁兂䅁䅁䅁䅁睱䅑䅯䅍䅁䅁䅅䅁䉁䅁䅁权潁䅁䅁䍄䉁䅁䅁䅂䅁䅁䅍䅁䅁䅁䅯䅁䅁䅁䅕䅁䅁䅁杁此䭁䑁䅁䅁䉁䅁䅁允䅁䅁䅯䅋䅁䅁杷允䅁䅁䅑䅁䑁䅁䅁䅁䭁䅁䅁䅁䙁䅁䅁䅁䅁䨸䅬权睁䅁䅁允䅁䅁䅅䅁䭁䍁䅧䅁䵁䅉䅅䅁䕁䅁䅁睁䅁䅁䅁权䅁䅁䅁兂䅁䅁䅁䡁批䅑䅯䅍䅁䅁䅅䅁䉁䅁䅁权潁䅁䅁䍄䉁䅁䅁䅂䅁䅁䅍䅁䅁䅁䅯䅁䅁䅁䅕䅁䅁䅁䅁䕊䭁䑁䅁䅁䉁䅁䅁允䅁䅁䅯䅋䅁䅁杷允䅁䅁䅑䅁䑁䅁䅁䅁䭁䅁䅁䅁䙁䅁䅁䅁䅁扨䅨权睁䅁䅁允䅁䅁䅅䅁䭁䍁䅧䅁䵁䅉䅅䅁䕁䅁䅁睁䅁䅁䅁权䅁䅁䅁兂䅁䅁䅁乁权䅑䅯䅍䅁䅁䅅䅁䉁䅁䅁权潁䅁䅁䍄䉁䅁䅁䅂䅁䅁䅍䅁䅁䅁䅯䅁䅁䅁䅕䅁䅁䅁㉁啰䭁䑁䅁䅁䉁䅁䅁允䅁䅁䅯䅋䅁䅁杷允䅁䅁䅑䅁䑁䅁䅁䅁䭁䅁䅁䅁䙁䅁䅁䅁䅁牷䅬权睁䅁䅁允䅁䅁䅅䅁䭁䍁䅧䅁䵁䅉䅅䅁䕁䅁䅁睁䅁䅁䅁权䅁䅁䅁兂䅁䅁䅁䍁䅩䅑䅯䅍䅁䅁䅅䅁䉁䅁䅁权潁䅁䅁䍄䉁䅁䅁䅂䅁䅁䅍䅁䅁䅁䅯䅁䅁䅁䅕䅁䅁䅁奂䕪䭁䑁䅁䅁䉁䅁䅁允䅁䅁䅯䅋䅁䅁杷允䅁䅁䅑䅁䑁䅁䅁䅁䭁䅁䅁䅁䙁䅁䅁䅁䅄摓䅎权睁䅁䅁允䅁䅁䅅䅁䭁䍁䅧䅁䵁䅉䅅䅁䙁䅁䅁睁䅁䅁䅁权䅁䅁䅁兂䅁䅁䅁䑁牱䅑䅯睒䅁䅁䅯睐䅁䅁䅅䅁䉁䅁䅁杄啁䅁䅁免㉁䍁䄴睍硁䑁䅉免硁䑁䅧䅁䵁䅉䅅䅁䕁䅁䅁睁䅁䅁䅁权䅁䅁䅁兂䅁䅁䅁偁㑂䅑䅯䅍䅁䅁䅅䅁䉁䅁䅁权潁䅁䅁䍄䉁䅁䅁䅂䅁䅁䅍䅁䅁䅁䅯䅁䅁䅁䅕䅁䅁䅁卂ぱ䭁䉁䉫䅁䉁䅁䅁允䅁䅁䅉䄰䵣䅉䅅䅁䕁䅁䅁睁䅁䅁䅁权䅁䅁䅁兂䅁䅁䅁䍁㡂䅑䅯䅍䅁䅁䅅䅁䉁䅁䅁权潁䅁䅁䍄䉁䅁䅁䅂䅁䅁䅍䅁䅁䅁䅯䅁䅁䅁䅕䅁䅁䅁䅁䕥䭁䑁䅁䅁䉁䅁䅁允䅁䅁䅯䅋䅁䅁杷允䅁䅁䅑䅁䑁䅁䅁䅁䭁䅁䅁䅁䙁䅁䅁䅁䅁䰫䄵权睁䅁䅁允䅁䅁䅅䅁䭁䍁䅧䅁䵁䅉䅅䅁䕁䅁䅁睁䅁䅁䅁权䅁䅁䅁权䵁䅁䅁权䥃䅁䅁允䅁䅁䅅䅁䭁䍁䅣䅁䵁䅉䅅䅁䕁䅁䅁睁䅁䅁䅁权䅁䅁䅁权牁允䅁权䥃䅁䅁允䅁䅁䅅䅁䭁䍁䅣䅁䵁䅉䅅䅁䕁䅁䅁睁䅁䅁䅁权䅁䅁䅁权獁允䅁权䥃䅁䅁允䅁䅁䅅䅁䭁䍁䅣䅁䵁䅉䅅䅁䕁䅁䅁睁䅁䅁䅁权䅁䅁䅁权瑁允䅁权䥃䅁䅁允䅁䅁䅅䅁䭁䍁䅣䅁䵁䅉䅅䅁䕁䅁䅁睁䅁䅁䅁权䅁䅁䅁权癁允䅁权䥃䅁䅁允䅁䅁䅅䅁䭁䍁䅣䅁䵁䅉䅅䅁䕁䅁䅁睁䅁䅁䅁权䅁䅁䅁权睁允䅁权䥃䅁䅁允䅁䅁䅅䅁䭁䍁䅣䅁䵁䅉䅅䅁䕁䅁䅁睁䅁䅁䅁权䅁䅁䅁权硁允䅁权䥃䅁䅁允䅁䅁䅅䅁䭁䍁䅣䅁䵁䅉䅅䅁䕁䅁䅁睁䅁䅁䅁权䅁䅁䅁权祁允䅁权䥃䅁䅁允䅁䅁䅅䅁䭁䍁䅣䅁䵁䅉䅅䅁䕁䅁䅁睁䅁䅁䅁权䅁䅁䅁权穁允䅁权䥃䅁䅁允䅁䅁䅅䅁䭁䍁䅣䅁䵁䅉䅅䅁䕁䅁䅁睁䅁䅁䅁权䅁䅁䅁权ぁ允䅁权䥃䅁䅁允䅁䅁䅅䅁䭁䍁䅣䅁䵁䅉䅅䅁䕁䅁䅁睁䅁䅁䅁权䅁䅁䅁权ㅁ允䅁权䥃䅁䅁允䅁䅁䅅䅁䭁䍁䅣䅁䵁䅉䅅䅁䕁䅁䅁睁䅁䅁䅁权䅁䅁䅁权㉁允䅁权䥃䅁䅁允䅁䅁䅅䅁䭁䍁䅣䅁䵁䅉䅅䅁䕁䅁䅁睁䅁䅁䅁权䅁䅁䅁权㑁允䅁权䥃䅁䅁允䅁䅁䅅䅁䭁䍁䅣䅁䵁䅉䅅䅁䕁䅁䅁睁䅁䅁䅁权䅁䅁䅁权㕁允䅁权䥃䅁䅁允䅁䅁䅅䅁䭁䍁䅣䅁䵁䅉䅅䅁䕁䅁䅁睁䅁䅁䅁权䅁䅁䅁权㙁允䅁权䥃䅁䅁允䅁䅁䅅䅁䭁䍁䅣䅁䵁䅉䅅䅁䕁䅁䅁睁䅁䅁䅁权䅁䅁䅁权㝁允䅁权䥃䅁䅁允䅁䅁䅅䅁䭁䍁䅣䅁䵁䅉䅅䅁䕁䅁䅁睁䅁䅁䅁权䅁䅁䅁权㡁允䅁权䥃䅁䅁允䅁䅁䅅䅁䭁䍁䅣䅁䵁䅉䅅䅁䕁䅁䅁睁䅁䅁䅁权䅁䅁䅁权㥁允䅁权䥃䅁䅁允䅁䅁䅅䅁䭁䍁䅣䅁䵁䅉䅅䅁䕁䅁䅁睁䅁䅁䅁权䅁䅁䅁权⭁允䅁权䥃䅁䅁允䅁䅁䅅䅁䭁䍁䅣䅁䵁䅉䅅䅁䕁䅁䅁睁䅁䅁䅁权䅁䅁䅁权⽁允䅁权䥃䅁䅁允䅁䅁䅅䅁䭁䍁䅣䅁䵁䅉䅅䅁䕁䅁䅁睁䅁䅁䅁权䅁䅁䅁权䅂允䅁权䥃䅁䅁允䅁䅁䅅䅁䭁䍁䅣䅁䵁䅉䅅䅁䕁䅁䅁睁䅁䅁䅁权䅁䅁䅁权䉂允䅁权䥃䅁䅁允䅁䅁䅅䅁䭁䍁䅣䅁䵁䅉䅅䅁䕁䅁䅁睁䅁䅁䅁权䅁䅁䅁权䍂允䅁权䥃䅁䅁允䅁䅁䅅䅁䭁䍁䅣䅁䵁䅉䅅䅁䕁䅁䅁睁䅁䅁䅁权䅁䅁䅁兂䅁䅁䅁䍁稶䅑䅯䅆䅅䅁䅅䅁䉁䅁䅁权坁允䅁䍄䉁䅁䅁䅂䅁䅁䅍䅁䅁䅁䅯䅁䅁䅁䅕䅁䅁䅁䡃歵䭁䉁䉧䅁䉁䅁䅁允䅁䅁䅯睊䅁䅁杷允䅁䅁䅑䅁䑁䅁䅁䅁䭁䅁䅁䅁䭁䕁䉍䅁䭁䥁䅧䅁䉁䅁䅁允䅁䅁䅯睊䅁䅁杷允䅁䅁䅕䅁䑁䅁䅁䅁䭁䅁䅁䅁䙁䅁䅁䅁䅃㡰䅒权乂䅁䅁权⽁䅁䅁允䅁䅁䅅䅁佁䉁䅑䅁ㅁ䑁䅑杌㑁䑁䅣兎睁䑁䅙䅏䅁䅁杷允䅁䅁䅑䅁䑁䅁䅁䅁䭁䅁䅁䅁䭁䕁䉑䅁䭁䥁䅧䅁䉁䅁䅁允䅁䅁䅯睊䅁䅁杷允䅁䅁䅑䅁䑁䅁䅁䅁䭁䅁䅁䅁䭁䕁䉕䅁䭁䥁䅧䅁䉁䅁䅁允䅁䅁䅯睊䅁䅁杷允䅁䅁䅑䅁䑁䅁䅁䅁䭁䅁䅁䅁䙁䅁䅁䅁䅁㝴䅒权獁䅁䅁允䅁䅁䅅䅁䭁䅁䅷䅁䵁䅉䅅䅁䕁䅁䅁睁䅁䅁䅁权䅁䅁䅁权䝂允䅁权䥃䅁䅁允䅁䅁䅅䅁䭁䍁䅣䅁䵁䅉䅅䅁䙁䅁䅁睁䅁䅁䅁权䅁䅁䅁兂䅁䅁䅁䅁㐫䅑䅯杏䅁䅁䅯睐䅁䅁䅅䅁䉁䅁䅁杄䵁䅁䅁兏睁䑁䅅睍㍁䅁䅁䍄䉁䅁䅁䅂䅁䅁䅍䅁䅁䅁䅯䅁䅁䅁䅯睒䅅䅁䅯䅩䅁䅁䅅䅁䉁䅁䅁权湁䅁䅁䍄䉁䅁䅁䅂䅁䅁䅍䅁䅁䅁䅯䅁䅁䅁䅯兓䅅䅁䅯䅩䅁䅁䅅䅁䉁䅁䅁权湁䅁䅁䍄䉁䅁䅁䅂䅁䅁䅍䅁䅁䅁䅯䅁䅁䅁䅯杓䅅䅁䅯䅩䅁䅁䅅䅁䉁䅁䅁权湁䅁䅁䍄䉁䅁䅁䅂䅁䅁䅍䅁䅁䅁䅯䅁䅁䅁䅯睓䅅䅁䅯䅩䅁䅁䅅䅁䉁䅁䅁权湁䅁䅁䍄䉁䅁䅁䅂䅁䅁䅍䅁䅁䅁䅯䅁䅁䅁䅯兔䅅䅁䅯䅩䅁䅁䅅䅁䉁䅁䅁权湁䅁䅁䍄䉁䅁䅁䅂䅁䅁䅍䅁䅁䅁䅯䅁䅁䅁䅯杔䅅䅁䅯䅩䅁䅁䅅䅁䉁䅁䅁权湁䅁䅁䍄䉁䅁䅁䅂䅁䅁䅍䅁䅁䅁䅯䅁䅁䅁䅯睔䅅䅁䅯䅩䅁䅁䅅䅁䉁䅁䅁权湁䅁䅁䍄䉁䅁䅁䅂䅁䅁䅍䅁䅁䅁䅯䅁䅁䅁䅯䅕䅅䅁䅯䅩䅁䅁䅅䅁䉁䅁䅁权湁䅁䅁䍄䉁䅁䅁䅂䅁䅁䅍䅁䅁䅁䅯䅁䅁䅁䅯兕䅅䅁䅯䅩䅁䅁䅅䅁䉁䅁䅁权湁䅁䅁䍄䉁䅁䅁䅂䅁䅁䅍䅁䅁䅁䅯䅁䅁䅁䅯杕䅅䅁䅯䅩䅁䅁䅅䅁䉁䅁䅁权湁䅁䅁䍄䉁䅁䅁䅂䅁䅁䅍䅁䅁䅁䅯䅁䅁䅁䅯睕䅅䅁䅯䅩䅁䅁䅅䅁䉁䅁䅁权湁䅁䅁䍄䉁䅁䅁䅂䅁䅁䅍䅁䅁䅁䅯䅁䅁䅁䅯䅖䅅䅁䅯䅩䅁䅁䅅䅁䉁䅁䅁权湁䅁䅁䍄䉁䅁䅁䅂䅁䅁䅍䅁䅁䅁䅯䅁䅁䅁䅯兖䅅䅁䅯䅩䅁䅁䅅䅁䉁䅁䅁权湁䅁䅁䍄䉁䅁䅁兂䅁䅁䅍䅁䅁䅁䅯䅁䅁䅁䅯眵䭣䅧䅯睖䅁䅁䅯䅒䅁䅁䅅䅁䉁䅁䅁权湁䅁䅁䍄䉁䅁䅁䅂䅁䅁䅍䅁䅁䅁䅯䅁䅁䅁䅯眵䭣䅧䅯䅆䅅䅁䅅䅁䉁䅁䅁权䵁䅁䅁䍄䉁䅁䅁兂䅁䅁䅍䅁䅁䅁䅯䅁䅁䅁䅕䅁䅁䥁㝂啷䭁䕁䅙䅁䭁䕁䅉䅁䉁䅁䅁允䅁䅁䅕扩坴䅤䩘䕏䵁䅉䅅䅁䕁䅁䅁睁䅁䅁䅁权䅁䅁䅁权湄睂䅱权獁䅁䅁允䅁䅁䅅䅁䭁䅁䅷䅁䵁䅉䅅䅁䕁䅁䅁睁䅁䅁䅁权䅁䅁䅁权湄睂䅱权橃䅁䅁允䅁䅁䅅䅁䭁䅁䅷䅁䵁䅉䅅䅁䕁䅁䅁睁䅁䅁䅁权䅁䅁䅁权湄睂䅱权奁允䅁允䅁䅁䅅䅁䭁䍁䅣䅁䵁䅉䅅䅁䕁䅁䅁睁䅁䅁䅁权䅁䅁䅁权湄睂䅱权䭃䅁䅁允䅁䅁䅅䅁䭁䍁䅣䅁䵁䅉䅅䅁䕁䅁䅁睁䅁䅁䅁权䅁䅁䅁权湄睂䅱权煁䅁䅁允䅁䅁䅅䅁䭁䅁䅷䅁䵁䅉䅅䅁䕁䅁䅁睁䅁䅁䅁权䅁䅁䅁权湄睂䅱权流䅁䅁允䅁䅁䅅䅁䭁䍁䅣䅁䵁䅉䅅䅁䙁䅁䅁睁䅁䅁䅁权䅁䅁䅁权湄睂䅱权㙁䅁䅁权㝁䅁䅁允䅁䅁䅅䅁䭁䍁䅣䅁䵁䅉䅅䅁䙁䅁䅁睁䅁䅁䅁权䅁䅁䅁权湄睂䅱权䝂䅁䅁权䕂䅁䅁允䅁䅁䅅䅁䭁䍁䅣䅁䵁䅉䅅䅁䕁䅁䅁睁䅁䅁䅁权䅁䅁䅁权湄睂䅱权湃䅁䅁允䅁䅁䅅䅁䭁䅁䅷䅁䵁䅉䅅䅁䕁䅁䅁睁䅁䅁䅁权䅁䅁䅁权湄睂䅱权䍁䅁䅁允䅁䅁䅅䅁䭁䅁䅷䅁䵁䅉䅅䅁䕁䅁䅁睁䅁䅁䅁权䅁䅁䅁权湄睂䅱权灁䅁䅁允䅁䅁䅅䅁䭁䍁䅣䅁䵁䅉䅅䅁䕁䅁䅁睁䅁䅁䅁权䅁䅁䅁权湄睂䅱权䱃䅁䅁允䅁䅁䅅䅁䭁䅁䅷䅁䵁䅉䅅䅁䕁䅁䅁睁䅁䅁䅁权䅁䅁䅁权湄睂䅱权畁䅁䅁允䅁䅁䅅䅁䭁䅁䅷䅁䵁䅉䅅䅁䙁䅁䅁睁䅁䅁䅁权䅁䅁䅁兂䅁䅁䅁䵁硏䅑䅯杏䅁䅁䅯䅐䅁䅁䅅䅁䉁䅁䅁杄䵁䅁䅁兏㕁䑁䅍兏㑁䅁䅁䍄䉁䅁䅁䅂䅁䅁䅍䅁䅁䅁䅯䅁䅁䅁䅯眵䭣䅧䅯杢䅁䅁䅅䅁䉁䅁䅁权䵁䅁䅁䍄䉁䅁䅁兂䅁䅁䅍䅁䅁䅁䅯䅁䅁䅁䅯眵䭣䅧䅯睖䅁䅁䅯睑䅁䅁䅅䅁䉁䅁䅁权湁䅁䅁䍄䉁䅁䅁䅂䅁䅁䅍䅁䅁䅁䅯䅁䅁䅁䅯眵䭣䅧䅯䅍䅁䅁䅅䅁䉁䅁䅁权湁䅁䅁䍄䉁䅁䅁兂䅁䅁䅍䅁䅁䅁䅯䅁䅁䅁䅕䅁䅁䅁䥃啯䭁䕁䅁䅁䭁䕁䅑䅁䉁䅁䅁允䅁䅁䅍浮䅙䅁杷允䅁䅁䅕䅁䑁䅁䅁䅁䭁䅁䅁䅁䭁佁䡣潃䭁䕁䅁䅁䭁䕁䅉䅁䉁䅁䅁允䅁䅁䅯睊䅁䅁杷允䅁䅁䅑䅁䑁䅁䅁䅁䭁䅁䅁䅁䭁佁䡣潃䭁䑁䅉䅁䉁䅁䅁允䅁䅁䅯睊䅁䅁杷允䅁䅁䅑䅁䑁䅁䅁䅁䭁䅁䅁䅁䭁佁䡣潃䭁䍁䉁䅁䉁䅁䅁允䅁䅁䅯䅄䅁䅁杷允䅁䅁䅑䅁䑁䅁䅁䅁䭁䅁䅁䅁䭁佁䡣潃䭁䍁䅉䅁䉁䅁䅁允䅁䅁䅯䅄䅁䅁杷允䅁䅁䅕䅁䑁䅁䅁䅁䭁䅁䅁䅁䭁佁䡣潃䭁䙁䅣䅁䭁䕁䅕䅁䉁䅁䅁允䅁䅁䅯睊䅁䅁杷允䅁䅁䅕䅁䑁䅁䅁䅁䭁䅁䅁䅁䭁佁䡣潃䭁䕁䅁䅁䭁䕁䅅䅁䉁䅁䅁允䅁䅁䅯睊䅁䅁杷允䅁䅁䅕䅁䑁䅁䅁䅁䭁䅁䅁䅁䭁佁䡣潃䭁䕁䅁䅁䭁䕁䅍䅁䉁䅁䅁允䅁䅁䅯睊䅁䅁杷允䅁䅁䅕䅁䑁䅁䅁䅁䭁䅁䅁䅁䭁佁䡣潃䭁䕁䅙䅁䭁䕁䅅䅁䉁䅁䅁允䅁䅁䅯睊䅁䅁杷允䅁䅁䅕䅁䑁䅁䅁䅁䭁䅁䅁䅁䙁䅁䅁䅁䅁煏䅴权䩂䅁䅁权㥁䅁䅁允䅁䅁䅅䅁佁䉁䅑䅁硁䑁䅉杌硁䑁䅣李㕁䑁䅑䅏䅁䅁杷允䅁䅁䅕䅁䑁䅁䅁䅁䭁䅁䅁䅁䭁佁䡣潃䭁䕁䅙䅁䭁䕁䅉䅁䉁䅁䅁允䅁䅁䅯睊䅁䅁杷允䅁䅁䅕䅁䑁䅁䅁䅁䭁䅁䅁䅁䭁佁䡣潃䭁䕁䅙䅁䭁䕁䅍䅁䉁䅁䅁允䅁䅁䅯睊䅁䅁杷允䅁䅁䅕䅁䑁䅁䅁䅁䭁䅁䅁䅁䭁佁䡣潃䭁䕁䅙䅁䭁䕁䅕䅁䉁䅁䅁允䅁䅁䅯睊䅁䅁杷允䅁䅁䅕䅁䑁䅁䅁䅁䭁䅁䅁䅁䙁䅁䅁䅁䅁㝋䅂权㙁䅁䅁权㡁䅁䅁允䅁䅁䅅䅁佁䅁䅯䅁硁䑁䅫䅏穁䅁䅁䍄䉁䅁䅁兂䅁䅁䅍䅁䅁䅁䅯䅁䅁䅁䅯眵䭣䅧䅯睒䅁䅁䅯睐䅁䅁䅅䅁䉁䅁䅁权湁䅁䅁䍄䉁䅁䅁兂䅁䅁䅍䅁䅁䅁䅯䅁䅁䅁䅯眵䭣䅧䅯睒䅁䅁䅯材䅁䅁䅅䅁䉁䅁䅁权湁䅁䅁䍄䉁䅁䅁兂䅁䅁䅍䅁䅁䅁䅯䅁䅁䅁䅯眵䭣䅧䅯睒䅁䅁䅯䅐䅁䅁䅅䅁䉁䅁䅁权湁䅁䅁䍄䉁䅁䅁兂䅁䅁䅍䅁䅁䅁䅯䅁䅁䅁䅯眵䭣䅧䅯睒䅁䅁䅯睏䅁䅁䅅䅁䉁䅁䅁权湁䅁䅁䍄䉁䅁䅁兂䅁䅁䅍䅁䅁䅁䅯䅁䅁䅁䅯眵䭣䅧䅯兓䅁䅁䅯睐䅁䅁䅅䅁䉁䅁䅁权湁䅁䅁䍄䉁䅁䅁兂䅁䅁䅍䅁䅁䅁䅯䅁䅁䅁䅯眵䭣䅧䅯兓䅁䅁䅯材䅁䅁䅅䅁䉁䅁䅁权湁䅁䅁䍄䉁䅁䅁兂䅁䅁䅍䅁䅁䅁䅯䅁䅁䅁䅯眵䭣䅧䅯兓䅁䅁䅯児䅁䅁䅅䅁䉁䅁䅁权湁䅁䅁䍄䉁䅁䅁兂䅁䅁䅍䅁䅁䅁䅯䅁䅁䅁䅯眵䭣䅧䅯兓䅁䅁䅯睏䅁䅁䅅䅁䉁䅁䅁权湁䅁䅁䍄䉁䅁䅁兂䅁䅁䅍䅁䅁䅁䅯䅁䅁䅁䅯眵䭣䅧䅯兔䅁䅁䅯睐䅁䅁䅅䅁䉁䅁䅁权湁䅁䅁䍄䉁䅁䅁䅂䅁䅁䅍䅁䅁䅁䅯䅁䅁䅁䅕䅁䅁䅁兄啮䭁䍁䅷䅁䉁䅁䅁允䅁䅁䅯兌䅁䅁杷允䅁䅁䅕䅁䑁䅁䅁䅁䭁䅁䅁䅁䭁佁䡣潃䭁䕁䄰䅁䭁䑁䄰䅁䉁䅁䅁允䅁䅁䅯睊䅁䅁杷允䅁䅁䅕䅁䑁䅁䅁䅁䭁䅁䅁䅁䭁佁䡣潃䭁䕁䄰䅁䭁䑁䅷䅁䉁䅁䅁允䅁䅁䅯睊䅁䅁杷允䅁䅁䅕䅁䑁䅁䅁䅁䭁䅁䅁䅁䭁佁䡣潃䭁䕁䄰䅁䭁䑁䅳䅁䉁䅁䅁允䅁䅁䅯睊䅁䅁杷允䅁䅁䅕䅁䑁䅁䅁䅁䭁䅁䅁䅁䭁佁䡣潃䭁䕁䄸䅁䭁䑁䅳䅁䉁䅁䅁允䅁䅁䅯䅄䅁䅁杷允䅁䅁䅕䅁䑁䅁䅁䅁䭁䅁䅁䅁䭁佁䡣潃䭁䍁䉯䅁䭁䕁䅅䅁䉁䅁䅁允䅁䅁䅯睊䅁䅁杷允䅁䅁䅑䅁䑁䅁䅁䅁䭁䅁䅁䅁䭁佁䡣潃䭁䝁䅣䅁䉁䅁䅁允䅁䅁䅯䅄䅁䅁杷允䅁䅁䅑䅁䑁䅁䅁䅁䭁䅁䅁䅁䭁佁䡣潃䭁䉁䉁䅁䉁䅁䅁允䅁䅁䅯䅄䅁䅁杷允䅁䅁䅑䅁䑁䅁䅁䅁䭁䅁䅁䅁䭁佁䡣潃䭁䉁䉫䅁䉁䅁䅁允䅁䅁䅯睊䅁䅁杷允䅁䅁䅕䅁䑁䅁䅁䅁䭁䅁䅁䅁䙁䅁䅁䅁䅁煗䅎权煁允䅁权䉂䅁䅁允䅁䅁䅅䅁䭁䍁䅣䅁䵁䅉䅅䅁䕁䅁䅁睁䅁䅁䅁权䅁䅁䅁权湄睂䅱权慂䅁䅁允䅁䅁䅅䅁䭁䅁䅷䅁䵁䅉䅅䅁䕁䅁䅁睁䅁䅁䅁权䅁䅁䅁权湄睂䅱权䵃䅁䅁允䅁䅁䅅䅁䭁䅁䅷䅁䵁䅉䅅䅁䙁䅁䅁睁䅁䅁䅁权䅁䅁䅁兂䅁䅁䅁䭁奃䅑䅯兔䅁䅁䅯材䅁䅁䅅䅁䉁䅁䅁杄十䅁䅁䅎ぁ䍁䄴䅍㉁䑁䅅免㕁䅁䅁䍄䉁䅁䅁䅂䅁䅁䅍䅁䅁䅁䅯䅁䅁䅁䅕䅁䅁䅁㑃ぬ䭁䝁䅣䅁䉁䅁䅁允䅁䅁䅯杖䅅䅁杷允䅁䅁䅑䅁䑁䅁䅁䅁䭁䅁䅁䅁䙁䅁䅁䅁䅁䩄䅨权湂䅁䅁允䅁䅁䅅䅁䭁䙁䉙䅁䵁䅉䅅䅁䕁䅁䅁睁䅁䅁䅁权䅁䅁䅁兂䅁䅁䅁䙁牋䅑䅯睚䅁䅁䅅䅁䉁䅁䅁权塂允䅁䍄䉁䅁䅁䅂䅁䅁䅍䅁䅁䅁䅯䅁䅁䅁䅕䅁䅁䅁浃䕶䭁䍁䅯䅁䉁䅁䅁允䅁䅁䅯睋䅁䅁杷允䅁䅁䅑䅁䑁䅁䅁䅁䭁䅁䅁䅁䙁䅁䅁䅁䅁䩮䅴权湂䅁䅁允䅁䅁䅅䅁䭁䙁䉧䅁䵁䅉䅅䅁䕁䅁䅁睁䅁䅁䅁权䅁䅁䅁兂䅁䅁䅁䍁稲䅑䅯睚䅁䅁䅅䅁䉁䅁䅁权塂允䅁䍄䉁䅁䅁䅂䅁䅁䅍䅁䅁䅁䅯䅁䅁䅁䅕䅁䅁䅁䅃啕䭁䝁䅣䅁䉁䅁䅁允䅁䅁䅯兗䅅䅁杷允䅁䅁䅑䅁䑁䅁䅁䅁䭁䅁䅁䅁䙁䅁䅁䅁䅁䨰䄱权湂䅁䅁允䅁䅁䅅䅁䭁䙁䉣䅁䵁䅉䅅䅁䕁䅁䅁睁䅁䅁䅁权䅁䅁䅁兂䅁䅁䅁䕁し䅑䅯睚䅁䅁䅅䅁䉁䅁䅁权坂允䅁䍄䉁䅁䅁䅂䅁䅁䅍䅁䅁䅁䅯䅁䅁䅁䅕䅁䅁䅁畁啯䭁䝁䅣䅁䉁䅁䅁允䅁䅁䅯杗䅅䅁杷允䅁䅁䅑䅁䑁䅁䅁䅁䭁䅁䅁䅁䙁䅁䅁䅁䅁㝷䅆权湂䅁䅁允䅁䅁䅅䅁䭁䙁䉣䅁䵁䅉䅅䅁䕁䅁䅁睁䅁䅁䅁权䅁䅁䅁兂䅁䅁䅁䝁㑭䅑䅯睚䅁䅁䅅䅁䉁䅁䅁权扂允䅁䍄䉁䅁䅁兂䅁䅁䅍䅁䅁䅁䅯䅁䅁䅁䅕䅁䅁䥁㝂啷䭁䕁䅙䅁䭁䕁䅅䅁䉁䅁䅁允䅁䅁䅕楱㌯扈䅈ぎ䵁䅉䅅䅁䕁䅁䅁睁䅁䅁䅁权䅁䅁䅁兂䅁䅁䅁䉁煱䅑䅯睚䅁䅁䅅䅁䉁䅁䅁权扂允䅁䍄䉁䅁䅁䅂䅁䅁䅍䅁䅁䅁䅯䅁䅁䅁䅕䅁䅁䅁䥃啯䭁䝁䅣䅁䉁䅁䅁允䅁䅁䅯睖䅅䅁杷允䅁䅁䅑䅁䑁䅁䅁䅁䭁䅁䅁䅁䙁䅁䅁䅁䅁煗䅎权湂䅁䅁允䅁䅁䅅䅁䭁䝁䅷䅁䵁䅉䅅䅁䕁䅁䅁睁䅁䅁䅁权䅁䅁䅁兂䅁䅁䅁䡧䉶䅑䅯睚䅁䅁䅅䅁䉁䅁䅁权獂䅁䅁䍄䉁䅁䅁䅂䅁䅁䅍䅁䅁䅁䅯䅁䅁䅁䅕䅁䅁䅁佂ば䭁䝁䅣䅁䉁䅁䅁允䅁䅁䅯睖䅅䅁杷允䅁䅁䅑䅁䑁䅁䅁䅁䭁䅁䅁䅁䙁䅁䅁䅁䅁㝭䅴权湂䅁䅁允䅁䅁䅅䅁䭁䙁䉯䅁䵁䅉䅅䅁䕁䅁䅁睁䅁䅁䅁权䅁䅁䅁兂䅁䅁䅁䭁㥵䅑䅯睚䅁䅁䅅䅁䉁䅁䅁权塂允䅁䍄䉁䅁䅁䅂䅁䅁䅍䅁䅁䅁䅯䅁䅁䅁䅕䅁䅁䅁煁䕳䭁䝁䅣䅁䉁䅁䅁允䅁䅁䅯䅢䅁䅁杷允䅁䅁䅑䅁䑁䅁䅁䅁䭁䅁䅁䅁䙁䅁䅁䅁䅁㝡䅨权湂䅁䅁允䅁䅁䅅䅁䭁䙁䉳䅁䵁䅉䅅䅁䕁䅁䅁睁䅁䅁䅁权䅁䅁䅁兂䅁䅁䅁䵁硋䅑䅯睚䅁䅁䅅䅁䉁䅁䅁权塂允䅁䍄䉁䅁䅁䅂䅁䅁䅍䅁䅁䅁䅯䅁䅁䅁䅕䅁䅁䅁婁び䭁䝁䅣䅁䉁䅁䅁允䅁䅁䅯杖䅅䅁杷允䅁䅁䅑䅁䑁䅁䅁䅁䭁䅁䅁䅁䙁䅁䅁䅁䅁䱶䅒权湂䅁䅁允䅁䅁䅅䅁䭁䙁䉳䅁䵁䅉䅅䅁䕁䅁䅁睁䅁䅁䅁权䅁䅁䅁兂䅁䅁䅁䩁祱䅑䅯睚䅁䅁䅅䅁䉁䅁䅁权獂䅁䅁䍄䉁䅁䅁兂䅁䅁䅍䅁䅁䅁䅯䅁䅁䅁䅕䅁䅁䅁浃䕶䭁䕁䄰䅁䭁䑁䅳䅁䉁䅁䅁允䅁䅁䄴䅆䅁䑁䅉䅏畁䑁䅁李睁䑁䅣睎㕁䅁䅁䍄䉁䅁䅁䅂䅁䅁䅍䅁䅁䅁䅯䅁䅁䅁䅕䅁䅁䅁睃び䭁䝁䅣䅁䉁䅁䅁允䅁䅁䅯兗䅅䅁杷允䅁䅁䅑䅁䑁䅁䅁䅁䭁䅁䅁䅁䙁䅁䅁䅁䅁牰䅤权湂䅁䅁允䅁䅁䅅䅁䭁䝁䅷䅁䵁䅉䅅䅁䕁䅁䅁睁䅁䅁䅁权䅁䅁䅁兂䅁䅁䅁䝁㑱䅑䅯睚䅁䅁䅅䅁䉁䅁䅁权扂允䅁䍄䉁䅁䅁䅂䅁䅁䅍䅁䅁䅁䅯䅁䅁䅁䅕䅁䅁䅁䅄䕥䭁䝁䅣䅁䉁䅁䅁允䅁䅁䅯䅘䅅䅁杷允䅁䅁䅑䅁䑁䅁䅁䅁䭁䅁䅁䅁䙁䅁䅁䅁䅁扬䅰权湂䅁䅁允䅁䅁䅅䅁䭁䙁䉳䅁䵁䅉䅅䅁䕁䅁䅁睁䅁䅁䅁权䅁䅁䅁兂䅁䅁䅁䥁㝋䅑䅯睚䅁䅁䅅䅁䉁䅁䅁权坂允䅁䍄䉁䅁䅁兂䅁䅁䅍䅁䅁䅁䅯䅁䅁䅁䅕䅁䅁䅁䅃啕䭁䕁䅙䅁䭁䕁䅕䅁䉁䅁䅁允䅁䅁䅕癹歩佰武䐸䴸䅉䅅䅁䕁䅁䅁睁䅁䅁䅁权䅁䅁䅁兂䅁䅁䅁䭁奓䅑䅯睚䅁䅁䅅䅁䉁䅁䅁权摂允䅁䍄䉁䅁䅁䅂䅁䅁䅍䅁䅁䅁䅯䅁䅁䅁䅕䅁䅁䅁潄啩䭁䝁䅣䅁䉁䅁䅁允䅁䅁䅯睖䅅䅁杷允䅁䅁䅑䅁䑁䅁䅁䅁䭁䅁䅁䅁䙁䅁䅁䅁䅁䭥䅖权湂䅁䅁允䅁䅁䅅䅁䭁䙁䉣䅁䵁䅉䅅䅁䕁䅁䅁睁䅁䅁䅁权䅁䅁䅁兂䅁䅁䅁䑁牱䅑䅯睚䅁䅁䅅䅁䉁䅁䅁权慂允䅁䍄䉁䅁䅁䅂䅁䅁䅍䅁䅁䅁䅯䅁䅁䅁䅕䅁䅁䅁ぃぱ䭁䝁䅣䅁䉁䅁䅁允䅁䅁䅯睗䅅䅁杷允䅁䅁䅑䅁䑁䅁䅁䅁䭁䅁䅁䅁䙁䅁䅁䅁䅁煱䄱权湂䅁䅁允䅁䅁䅅䅁䭁䙁䉳䅁䵁䅉䅅䅁䕁䅁䅁睁䅁䅁䅁权䅁䅁䅁兂䅁䅁䅁䡁癋䅑䅯睚䅁䅁䅅䅁䉁䅁䅁权敂允䅁䍄䉁䅁䅁䅂䅁䅁䅍䅁䅁䅁䅯䅁䅁䅁䅕䅁䅁䅁獄び䭁䝁䅣䅁䉁䅁䅁允䅁䅁䅯兘䅅䅁杷允䅁䅁䅑䅁䑁䅁䅁䅁䭁䅁䅁䅁䙁䅁䅁䅁䅁㝄䅨权湂䅁䅁允䅁䅁䅅䅁䭁䙁䉳䅁䵁䅉䅅䅁䙁䅁䅁睁䅁䅁䅁权䅁䅁䅁兂䅁䅁䅁䡁污䅑䅯杏䅁䅁䅯䅐䅁䅁䅅䅁䉁䅁䅁杄允䅁䅁李睁䑁䅧䅎㕁䑁䅍䅏䅁䅁杷允䅁䅁䅑䅁䑁䅁䅁䅁䭁䅁䅁䅁䙁䅁䅁䅁䅁䱇䅰权湂䅁䅁允䅁䅁䅅䅁䭁䙁䉯䅁䵁䅉䅅䅁䕁䅁䅁睁䅁䅁䅁权䅁䅁䅁兂䅁䅁䅁䭁剩䅑䅯睚䅁䅁䅅䅁䉁䅁䅁权獂䅁䅁䍄䉁䅁䅁䅂䅁䅁䅍䅁䅁䅁䅯䅁䅁䅁䅕䅁䅁䅁㡁ぱ䭁䝁䅣䅁䉁䅁䅁允䅁䅁䅯杗䅅䅁杷允䅁䅁䅑䅁䑁䅁䅁䅁䭁䅁䅁䅁䙁䅁䅁䅁䅁煬䅂权湂䅁䅁允䅁䅁䅅䅁䭁䙁䉣䅁䵁䅉䅅䅁䕁䅁䅁睁䅁䅁䅁权䅁䅁䅁兂䅁䅁䅁䭁䉈䅑䅯睚䅁䅁䅅䅁䉁䅁䅁权敂允䅁䍄䉁䅁䅁䅂䅁䅁䅍䅁䅁䅁䅯䅁䅁䅁䅕䅁䅁䅁㍃䕴䭁䝁䅣䅁䉁䅁䅁允䅁䅁䅯睖䅅䅁杷允䅁䅁䅑䅁䑁䅁䅁䅁䭁䅁䅁䅁䙁䅁䅁䅁䅁㝨䅰权湂䅁䅁允䅁䅁䅅䅁䭁䙁䉳䅁䵁䅉䅅䅁䕁䅁䅁睁䅁䅁䅁权䅁䅁䅁兂䅁䅁䅁䭁奃䅑䅯睚䅁䅁䅅䅁䉁䅁䅁权婂允䅁䍄䉁䅁䅁䅂䅁䅁䅍䅁䅁䅁䅯䅁䅁䅁䅕䅁䅁䅁兄啮䭁䍁䅫䅁䉁䅁䅁允䅁䅁䅯睊䅁䅁杷允䅁䅁䅑䅁䑁䅁䅁䅁䭁䅁䅁䅁䙁䅁䅁䅁䅁䩑䅎权湂䅁䅁允䅁䅁䅅䅁䭁䙁䉧䅁䵁䅉䅅䅁䕁䅁䅁睁䅁䅁䅁权䅁䅁䅁兂䅁䅁䅁䉁晓䅑䅯睚䅁䅁䅅䅁䉁䅁䅁权摂允䅁䍄䉁䅁䅁䅂䅁䅁䅍䅁䅁䅁䅯䅁䅁䅁䅕䅁䅁䅁潄啯䭁䝁䅣䅁䉁䅁䅁允䅁䅁䅯兗䅅䅁杷允䅁䅁䅑䅁䑁䅁䅁䅁䭁䅁䅁䅁䙁䅁䅁䅁䅁煘䅎权湂䅁䅁允䅁䅁䅅䅁䭁䝁䅷䅁䵁䅉䅅䅁䕁䅁䅁睁䅁䅁䅁权䅁䅁䅁兂䅁䅁䅁䡁污䅑䅯睚䅁䅁䅅䅁䉁䅁䅁权塂允䅁䍄䉁䅁䅁䅂䅁䅁䅍䅁䅁䅁䅯䅁䅁䅁䅕䅁䅁䅁捁歱䭁䝁䅣䅁䉁䅁䅁允䅁䅁䅯睗䅅䅁杷允䅁䅁䅑䅁䑁䅁䅁䅁䭁䅁䅁䅁䙁䅁䅁䅁䅁䭎䄵权湂䅁䅁允䅁䅁䅅䅁䭁䙁䉙䅁䵁䅉䅅䅁䕁䅁䅁睁䅁䅁䅁权䅁䅁䅁兂䅁䅁䅁乁㍩䅑䅯睚䅁䅁䅅䅁䉁䅁䅁权慂允䅁䍄䉁䅁䅁䅂䅁䅁䅍䅁䅁䅁䅯䅁䅁䅁䅕䅁䅁䅁塁歵䭁䝁䅣䅁䉁䅁䅁允䅁䅁䅯杗䅅䅁杷允䅁䅁䅑䅁䑁䅁䅁䅁䭁䅁䅁䅁䙁䅁䅁䅁䅁㝋䅂权湂䅁䅁允䅁䅁䅅䅁䭁䝁䅷䅁䵁䅉䅅䅁䕁䅁䅁睁䅁䅁䅁权䅁䅁䅁兂䅁䅁䅁䑁牱䅑䅯睯䅁䅁䅅䅁䉁䅁䅁权汃䅁䅁䍄䉁䅁䅁䅂䅁䅁䅍䅁䅁䅁䅯䅁䅁䅁䅕䅁䅁䅁硃び䭁䝁䅣䅁䉁䅁䅁允䅁䅁䅯兘䅅䅁杷允䅁䅁䅑䅁䑁䅁䅁䅁䭁䅁䅁䅁䙁䅁䅁䅁䅁扬䅰权杁允䅁允䅁䅁䅅䅁䭁䅁䅷䅁䵁䅉䅅䅁䕁䅁䅁睁䅁䅁䅁权䅁䅁䅁兂䅁䅁䅁乁㝵䅑䅯睚䅁䅁䅅䅁䉁䅁䅁权扂允䅁䍄䉁䅁䅁䅂䅁䅁䅍䅁䅁䅁䅯䅁䅁䅁䅕䅁䅁䅁煃ば䭁䝁䅣䅁䉁䅁䅁允䅁䅁䅯睖䅅䅁杷允䅁䅁䅑䅁䑁䅁䅁䅁䭁䅁䅁䅁䙁䅁䅁䅁䅁㝄䅆权湂䅁䅁允䅁䅁䅅䅁䭁䙁䉯䅁䵁䅉䅅䅁䕁䅁䅁睁䅁䅁䅁权䅁䅁䅁兂䅁䅁䅁䍁稶䅑䅯睚䅁䅁䅅䅁䉁䅁䅁权塂允䅁䍄䉁䅁䅁䅂䅁䅁䅍䅁䅁䅁䅯䅁䅁䅁䅕䅁䅁䅁慃歳䭁䙁䅯䅁䉁䅁䅁允䅁䅁䅯睗䅁䅁杷允䅁䅁䅑䅁䑁䅁䅁䅁䭁䅁䅁䅁䙁䅁䅁䅁䅁䱅䅚权湂䅁䅁允䅁䅁䅅䅁䭁䙁䉳䅁䵁䅉䅅䅁䕁䅁䅁睁䅁䅁䅁权䅁䅁䅁兂䅁䅁䅁䅁㔲䅑䅯睚䅁䅁䅅䅁䉁䅁䅁权獂䅁䅁䍄䉁䅁䅁䅂䅁䅁䅍䅁䅁䅁䅯䅁䅁䅁䅕䅁䅁䅁䑃ふ䭁䝁䅣䅁䉁䅁䅁允䅁䅁䅯杖䅅䅁杷允䅁䅁䅑䅁䑁䅁䅁䅁䭁䅁䅁䅁䙁䅁䅁䅁䅁䩃䄱权湂䅁䅁允䅁䅁䅅䅁䭁䙁䉳䅁䵁䅉䅅䅁䕁䅁䅁睁䅁䅁䅁权䅁䅁䅁兂䅁䅁䅁乁㥂䅑䅯睚䅁䅁䅅䅁䉁䅁䅁权時允䅁䍄䉁䅁䅁䅂䅁䅁䅍䅁䅁䅁䅯䅁䅁䅁䅕䅁䅁䅁䑄ぶ䭁䝁䅣䅁䉁䅁䅁允䅁䅁䅯䅙䅅䅁杷允䅁䅁䅑䅁䑁䅁䅁䅁䭁䅁䅁䅁䙁䅁䅁䅁䅁牊䅚权湂䅁䅁允䅁䅁䅅䅁䭁䙁䈴䅁䵁䅉䅅䅁䕁䅁䅁睁䅁䅁䅁权䅁䅁䅁兂䅁䅁䅁䩁㑂䅑䅯睚䅁䅁䅅䅁䉁䅁䅁权奂允䅁䍄䉁䅁䅁䅂䅁䅁䅍䅁䅁䅁䅯䅁䅁䅁䅕䅁䅁䅁㑃ぬ䭁䝁䄴䅁䉁䅁䅁允䅁䅁䅯兙䅅䅁杷允䅁䅁䅑䅁䑁䅁䅁䅁䭁䅁䅁䅁䙁䅁䅁䅁䅁㝱䄱权灁䅁䅁允䅁䅁䅅䅁䭁䍁䅣䅁䵁䅉䅅䅁䕁䅁䅁睁䅁䅁䅁权䅁䅁䅁兂䅁䅁䅁䅁她䅑䅯杢䅁䅁䅅䅁䉁䅁䅁权楂允䅁䍄䉁䅁䅁兂䅁䅁䅍䅁䅁䅁䅯䅁䅁䅁䅕䅁䅁䅁畁び䭁䕁䄰䅁䭁䑁䅷䅁䉁䅁䅁允䅁䅁䄴杆䅁䑁䅑睍硁䍁䄴䅎穁䑁䅍䅏㑁䑁䅕䅁䵁䅉䅅䅁䕁䅁䅁睁䅁䅁䅁权䅁䅁䅁兂䅁䅁䅁䩁批䅑䅯杢䅁䅁䅅䅁䉁䅁䅁权橂允䅁䍄䉁䅁䅁兂䅁䅁䅍䅁䅁䅁䅯䅁䅁䅁䅕䅁䅁䅁佂ば䭁䕁䅙䅁䭁䕁䅍䅁䉁䅁䅁允䅁䅁䅕癐䌷摸橪啇䵁䅉䅅䅁䕁䅁䅁睁䅁䅁䅁权䅁䅁䅁兂䅁䅁䅁䭁㍡䅑䅯杢䅁䅁䅅䅁䉁䅁䅁权歂允䅁䍄䉁䅁䅁䅂䅁䅁䅍䅁䅁䅁䅯䅁䅁䅁䅕䅁䅁䅁䅃啕䭁䝁䄴䅁䉁䅁䅁允䅁䅁䅯兗䅅䅁杷允䅁䅁䅕䅁䑁䅁䅁䅁䭁䅁䅁䅁䙁䅁䅁䅁䅁㝷䅆权䅂䅁䅁权䍂䅁䅁允䅁䅁䅅䅁䑁䱁具䅁䵁䅉䅅䅁䕁䅁䅁睁䅁䅁䅁权䅁䅁䅁兂䅁䅁䅁䭁瑱䅑䅯杢䅁䅁䅅䅁䉁䅁䅁权扂允䅁䍄䉁䅁䅁䅂䅁䅁䅍䅁䅁䅁䅯䅁䅁䅁䅕䅁䅁䅁䙂䕴䭁䝁䄴䅁䉁䅁䅁允䅁䅁䅯党䅅䅁杷允䅁䅁䅑䅁䑁䅁䅁䅁䭁䅁䅁䅁䙁䅁䅁䅁䅁䨰䄱权畂䅁䅁允䅁䅁䅅䅁䭁䙁䉣䅁䵁䅉䅅䅁䕁䅁䅁睁䅁䅁䅁权䅁䅁䅁兂䅁䅁䅁䙁橱䅑䅯杢䅁䅁䅅䅁䉁䅁䅁权坂允䅁䍄䉁䅁䅁䅂䅁䅁䅍䅁䅁䅁䅯䅁䅁䅁䅕䅁䅁䅁佂ば䭁䝁䄴䅁䉁䅁䅁允䅁䅁䅯杚䅅䅁杷允䅁䅁䅑䅁䑁䅁䅁䅁䭁䅁䅁䅁䙁䅁䅁䅁䅁䭩䅆权畂䅁䅁允䅁䅁䅅䅁䭁䙁䉣䅁䵁䅉䅅䅁䕁䅁䅁睁䅁䅁䅁权䅁䅁䅁兂䅁䅁䅁䕁潱䅑䅯杢䅁䅁䅅䅁䉁䅁䅁权湂允䅁䍄䉁䅁䅁䅂䅁䅁䅍䅁䅁䅁䅯䅁䅁䅁䅕䅁䅁䅁䅂に䭁䝁䄴䅁䉁䅁䅁允䅁䅁䅯睙䅅䅁杷允䅁䅁䅑䅁䑁䅁䅁䅁䭁䅁䅁䅁䙁䅁䅁䅁䅁煇䅰权畂䅁䅁允䅁䅁䅅䅁䭁䙁䉳䅁䵁䅉䅅䅁䕁䅁䅁睁䅁䅁䅁权䅁䅁䅁兂䅁䅁䅁䙁牋䅑䅯杢䅁䅁䅅䅁䉁䅁䅁权潂允䅁䍄䉁䅁䅁䅂䅁䅁䅍䅁䅁䅁䅯䅁䅁䅁䅕䅁䅁䅁㡁ぱ䭁䝁䄴䅁䉁䅁䅁允䅁䅁䅯杗䅅䅁杷允䅁䅁䅑䅁䑁䅁䅁䅁䭁䅁䅁䅁䙁䅁䅁䅁䅁䭌䄵权畂䅁䅁允䅁䅁䅅䅁䭁䝁䉫䅁䵁䅉䅅䅁䕁䅁䅁睁䅁䅁䅁权䅁䅁䅁兂䅁䅁䅁䩁㑂䅑䅯杢䅁䅁䅅䅁䉁䅁䅁权橂允䅁䍄䉁䅁䅁䅂䅁䅁䅍䅁䅁䅁䅯䅁䅁䅁䅕䅁䅁䅁煁䕳䭁䝁䄴䅁䉁䅁䅁允䅁䅁䅯杖䅅䅁杷允䅁䅁䅑䅁䑁䅁䅁䅁䭁䅁䅁䅁䙁䅁䅁䅁䅁批䅒权畂䅁䅁允䅁䅁䅅䅁䭁䝁䉯䅁䵁䅉䅅䅁䕁䅁䅁睁䅁䅁䅁权䅁䅁䅁兂䅁䅁䅁䍁睵䅑䅯杢䅁䅁䅅䅁䉁䅁䅁权坂允䅁䍄䉁䅁䅁䅂䅁䅁䅍䅁䅁䅁䅯䅁䅁䅁䅕䅁䅁䅁歃䕭䭁䝁䄴䅁䉁䅁䅁允䅁䅁䅯兗䅅䅁杷允䅁䅁䅑䅁䑁䅁䅁䅁䭁䅁䅁䅁䙁䅁䅁䅁䅁扇䅎权畂䅁䅁允䅁䅁䅅䅁䭁䝁䉳䅁䵁䅉䅅䅁䕁䅁䅁睁䅁䅁䅁权䅁䅁䅁兂䅁䅁䅁䵁⽏䅑䅯杢䅁䅁䅅䅁䉁䅁䅁权獂允䅁䍄䉁䅁䅁䅂䅁䅁䅍䅁䅁䅁䅯䅁䅁䅁䅕䅁䅁䅁权ね䭁䝁䄴䅁䉁䅁䅁允䅁䅁䅯睙䅅䅁杷允䅁䅁䅑䅁䑁䅁䅁䅁䭁䅁䅁䅁䙁䅁䅁䅁䅁牡䅨权畂䅁䅁允䅁䅁䅅䅁䭁䙁䉳䅁䵁䅉䅅䅁䕁䅁䅁睁䅁䅁䅁权䅁䅁䅁兂䅁䅁䅁䵁㑂䅑䅯杢䅁䅁䅅䅁䉁䅁䅁权瑂允䅁䍄䉁䅁䅁䅂䅁䅁䅍䅁䅁䅁䅯䅁䅁䅁䅕䅁䅁䅁睁ば䭁䝁䄴䅁䉁䅁䅁允䅁䅁䅯睖䅅䅁杷允䅁䅁䅕䅁䑁䅁䅁䅁䭁䅁䅁䅁䙁䅁䅁䅁䅁䨰䄱权煁允䅁权䉂䅁䅁允䅁䅁䅅䅁䭁䍁䅣䅁䵁䅉䅅䅁䕁䅁䅁睁䅁䅁䅁权䅁䅁䅁兂䅁䅁䅁䩁条䅑䅯杢䅁䅁䅅䅁䉁䅁䅁权塂允䅁䍄䉁䅁䅁䅂䅁䅁䅍䅁䅁䅁䅯䅁䅁䅁䅕䅁䅁䅁噃歵䭁䝁䄴䅁䉁䅁䅁允䅁䅁䅯睗䅅䅁杷允䅁䅁䅑䅁䑁䅁䅁䅁䭁䅁䅁䅁䙁䅁䅁䅁䅁牧䅴权畂䅁䅁允䅁䅁䅅䅁䭁䝁䈴䅁䵁䅉䅅䅁䙁䅁䅁睁䅁䅁䅁权䅁䅁䅁兂䅁䅁䅁䱁づ䅑䅯兔䅁䅁䅯䅐䅁䅁䅅䅁䉁䅁䅁杄啁䅁䅁䅏祁䍁䄴李㑁䑁䅙䅏睁䑁䅫䅁䵁䅉䅅䅁䕁䅁䅁睁䅁䅁䅁权䅁䅁䅁兂䅁䅁䅁䩁㝵䅑䅯杢䅁䅁䅅䅁䉁䅁䅁权慂允䅁䍄䉁䅁䅁䅂䅁䅁䅍䅁䅁䅁䅯䅁䅁䅁䅕䅁䅁䅁潄啩䭁䝁䄴䅁䉁䅁䅁允䅁䅁䅯睖䅅䅁杷允䅁䅁䅑䅁䑁䅁䅁䅁䭁䅁䅁䅁䙁䅁䅁䅁䅁牓䅒权畂䅁䅁允䅁䅁䅅䅁䭁䝁䈸䅁䵁䅉䅅䅁䕁䅁䅁睁䅁䅁䅁权䅁䅁䅁兂䅁䅁䅁䡁汩䅑䅯杢䅁䅁䅅䅁䉁䅁䅁权塂允䅁䍄䉁䅁䅁䅂䅁䅁䅍䅁䅁䅁䅯䅁䅁䅁䅕䅁䅁䅁兂ば䭁䝁䄴䅁䉁䅁䅁允䅁䅁䅯杚䅅䅁杷允䅁䅁䅑䅁䑁䅁䅁䅁䭁䅁䅁䅁䙁䅁䅁䅁䅁煏䅴权畂䅁䅁允䅁䅁䅅䅁䭁䙁䉯䅁䵁䅉䅅䅁䕁䅁䅁睁䅁䅁䅁权䅁䅁䅁兂䅁䅁䅁䕁穏䅑䅯杢䅁䅁䅅䅁䉁䅁䅁权扂允䅁䍄䉁䅁䅁䅂䅁䅁䅍䅁䅁䅁䅯䅁䅁䅁䅕䅁䅁䅁ぁ歲䭁䝁䄴䅁䉁䅁䅁允䅁䅁䅯兡䅅䅁杷允䅁䅁䅑䅁䑁䅁䅁䅁䭁䅁䅁䅁䙁䅁䅁䅁䅁煣䄹权畂䅁䅁允䅁䅁䅅䅁䭁䝁䉣䅁䵁䅉䅅䅁䕁䅁䅁睁䅁䅁䅁权䅁䅁䅁兂䅁䅁䅁偁䙩䅑䅯杢䅁䅁䅅䅁䉁䅁䅁权塂允䅁䍄䉁䅁䅁䅂䅁䅁䅍䅁䅁䅁䅯䅁䅁䅁䅕䅁䅁䅁獄び䭁䝁䄴䅁䉁䅁䅁允䅁䅁䅯兗䅅䅁杷允䅁䅁䅑䅁䑁䅁䅁䅁䭁䅁䅁䅁䙁䅁䅁䅁䅁煘䅎权畂䅁䅁允䅁䅁䅅䅁䭁䙁䉙䅁䵁䅉䅅䅁䕁䅁䅁睁䅁䅁䅁权䅁䅁䅁兂䅁䅁䅁乁㝵䅑䅯杢䅁䅁䅅䅁䉁䅁䅁权扂允䅁䍄䉁䅁䅁䅂䅁䅁䅍䅁䅁䅁䅯䅁䅁䅁䅕䅁䅁䅁奁歵䭁䝁䄴䅁䉁䅁䅁允䅁䅁䅯杗䅅䅁杷允䅁䅁䅑䅁䑁䅁䅁䅁䭁䅁䅁䅁䙁䅁䅁䅁䅁䩱䅆权畂䅁䅁允䅁䅁䅅䅁䭁䡁䉁䅁䵁䅉䅅䅁䕁䅁䅁睁䅁䅁䅁权䅁䅁䅁兂䅁䅁䅁䡁污䅑䅯杢䅁䅁䅅䅁䉁䅁䅁权塂允䅁䍄䉁䅁䅁䅂䅁䅁䅍䅁䅁䅁䅯䅁䅁䅁䅕䅁䅁䅁流歴䭁䝁䄴䅁䉁䅁䅁允䅁䅁䅯睚䅅䅁杷允䅁䅁䅑䅁䑁䅁䅁䅁䭁䅁䅁䅁䙁䅁䅁䅁䅁扳䅎权畂䅁䅁允䅁䅁䅅䅁䭁䙁䉫䅁䵁䅉䅅䅁䕁䅁䅁睁䅁䅁䅁权䅁䅁䅁兂䅁䅁䅁䭧䕦䅑䅯杢䅁䅁䅅䅁䉁䅁䅁权慂允䅁䍄䉁䅁䅁䅂䅁䅁䅍䅁䅁䅁䅯䅁䅁䅁䅕䅁䅁䅁权䕭䭁䝁䄴䅁䉁䅁䅁允䅁䅁䅯兗䅅䅁杷允䅁䅁䅑䅁䑁䅁䅁䅁䭁䅁䅁䅁䙁䅁䅁䅁䅁㝡䅨权畂䅁䅁允䅁䅁䅅䅁䭁䙁䉳䅁䵁䅉䅅䅁䕁䅁䅁睁䅁䅁䅁权䅁䅁䅁兂䅁䅁䅁䉁晓䅑䅯杢䅁䅁䅅䅁䉁䅁䅁权婂允䅁䍄䉁䅁䅁䅂䅁䅁䅍䅁䅁䅁䅯䅁䅁䅁䅕䅁䅁䅁潄啯䭁䝁䄴䅁䉁䅁䅁允䅁䅁䅯兗䅅䅁杷允䅁䅁䅑䅁䑁䅁䅁䅁䭁䅁䅁䅁䙁䅁䅁䅁䅁牰䅸权䍁䅁䅁允䅁䅁䅅䅁䭁乁䈰䅁䵁䅉䅅䅁䕁䅁䅁睁䅁䅁䅁权䅁䅁䅁兂䅁䅁䅁䡧䉶䅑䅯杢䅁䅁䅅䅁䉁䅁䅁权硂允䅁䍄䉁䅁䅁䅂䅁䅁䅍䅁䅁䅁䅯䅁䅁䅁䅕䅁䅁䅁捁歱䭁䝁䄴䅁䉁䅁䅁允䅁䅁䅯睗䅅䅁杷允䅁䅁䅑䅁䑁䅁䅁䅁䭁䅁䅁䅁䙁䅁䅁䅁䅁䭴䅴权畂䅁䅁允䅁䅁䅅䅁䭁䙁䉳䅁䵁䅉䅅䅁䙁䅁䅁睁䅁䅁䅁权䅁䅁䅁兂䅁䅁䅁佁䩩䅑䅯兔䅁䅁䅯睏䅁䅁䅅䅁䉁䅁䅁杄十䅁䅁杍祁䍁䄴兎㉁䑁䅉䅍㑁䅁䅁䍄䉁䅁䅁䅂䅁䅁䅍䅁䅁䅁䅯䅁䅁䅁䅕䅁䅁䅁獁歲䭁䅁䅉䅁䉁䅁䅁允䅁䅁䅯䅳䅅䅁杷允䅁䅁䅑䅁䑁䅁䅁䅁䭁䅁䅁䅁䙁䅁䅁䅁䅁㝷䅆权畂䅁䅁允䅁䅁䅅䅁䭁䙁䉣䅁䵁䅉䅅䅁䕁䅁䅁睁䅁䅁䅁权䅁䅁䅁兂䅁䅁䅁䉁㙥䅑䅯杢䅁䅁䅅䅁䉁䅁䅁权慂允䅁䍄䉁䅁䅁䅂䅁䅁䅍䅁䅁䅁䅯䅁䅁䅁䅕䅁䅁䅁奄ぴ䭁䝁䄴䅁䉁䅁䅁允䅁䅁䅯杗䅅䅁杷允䅁䅁䅑䅁䑁䅁䅁䅁䭁䅁䅁䅁䙁䅁䅁䅁䅁㝱䄱权畂䅁䅁允䅁䅁䅅䅁䭁䙁䉣䅁䵁䅉䅅䅁䙁䅁䅁睁䅁䅁䅁权䅁䅁䅁兂䅁䅁䅁䵁㑂䅑䅯睒䅁䅁䅯児䅁䅁䅅䅁䉁䅁䅁杄十䅁䅁䅍畁䑁䅫䅎ぁ䑁䅁免穁䅁䅁䍄䉁䅁䅁䅂䅁䅁䅍䅁䅁䅁䅯䅁䅁䅁䅕䅁䅁䅁煃ば䭁䝁䄴䅁䉁䅁䅁允䅁䅁䅯睖䅅䅁杷允䅁䅁䅑䅁䑁䅁䅁䅁䭁䅁䅁䅁䙁䅁䅁䅁䅁㝄䅆权畂䅁䅁允䅁䅁䅅䅁䭁䙁䉯䅁䵁䅉䅅䅁䕁䅁䅁睁䅁䅁䅁权䅁䅁䅁兂䅁䅁䅁䍁稶䅑䅯杢䅁䅁䅅䅁䉁䅁䅁权塂允䅁䍄䉁䅁䅁䅂䅁䅁䅍䅁䅁䅁䅯䅁䅁䅁䅕䅁䅁䅁允歴䭁䝁䄴䅁䉁䅁䅁允䅁䅁䅯睗䅅䅁杷允䅁䅁䅑䅁䑁䅁䅁䅁䭁䅁䅁䅁䙁䅁䅁䅁䅁扄䅬权畂䅁䅁允䅁䅁䅅䅁䭁䡁䉉䅁䵁䅉䅅䅁䕁䅁䅁睁䅁䅁䅁权䅁䅁䅁兂䅁䅁䅁䅁摩䅑䅯杢䅁䅁䅅䅁䉁䅁䅁权扂允䅁䍄䉁䅁䅁䅂䅁䅁䅍䅁䅁䅁䅯䅁䅁䅁䅕䅁䅁䅁䕃啯䭁䝁䄴䅁䉁䅁䅁允䅁䅁䅯睖䅅䅁杷允䅁䅁䅑䅁䑁䅁䅁䅁䭁䅁䅁䅁䙁䅁䅁䅁䅁䠰䄱权畂䅁䅁允䅁䅁䅅䅁䭁䙁䈸䅁䵁䅉䅅䅁䕁䅁䅁睁䅁䅁䅁权䅁䅁䅁兂䅁䅁䅁䭁䉈䅑䅯杢䅁䅁䅅䅁䉁䅁䅁权湂允䅁䍄䉁䅁䅁䅂䅁䅁䅍䅁䅁䅁䅯䅁䅁䅁䅕䅁䅁䅁慃歳䭁䝁䄴䅁䉁䅁䅁允䅁䅁䅯督䅅䅁杷允䅁䅁䅑䅁䑁䅁䅁䅁䭁䅁䅁䅁䙁䅁䅁䅁䅁䩵䅤权䥃䅁䅁允䅁䅁䅅䅁佁䅁䅧䅁硁䑁䅁䅍䅁䅁杷允䅁䅁䅑䅁䑁䅁䅁䅁䭁䅁䅁䅁䙁䅁䅁䅁䅁䩄䅨权䥃䅁䅁允䅁䅁䅅䅁佁䅁䅧䅁硁䑁䅁䅍䅁䅁杷允䅁䅁䅑䅁䑁䅁䅁䅁䭁䅁䅁䅁䙁䅁䅁䅁䅁煱䄱权䥃䅁䅁允䅁䅁䅅䅁佁䅁䅧䅁硁䑁䅁䅍䅁䅁杷允䅁䅁䅑䅁䑁䅁䅁䅁䭁䅁䅁䅁䙁䅁䅁䅁䅁扒䅒权䥃䅁䅁允䅁䅁䅅䅁佁䅁䅧䅁硁䑁䅁䅍䅁䅁杷允䅁䅁䅑䅁䑁䅁䅁䅁䭁䅁䅁䅁䙁䅁䅁䅁䅁䨰䄱权䥃䅁䅁允䅁䅁䅅䅁佁䅁䅧䅁硁䑁䅁䅍䅁䅁杷允䅁䅁䅑䅁䑁䅁䅁䅁䭁䅁䅁䅁䙁䅁䅁䅁䅁煣䄹权䥃䅁䅁允䅁䅁䅅䅁佁䅁䅧䅁硁䑁䅁䅍䅁䅁杷允䅁䅁䅑䅁䑁䅁䅁䅁䭁䅁䅁䅁䙁䅁䅁䅁䅁煌䅆权䥃䅁䅁允䅁䅁䅅䅁佁䅁䅧䅁硁䑁䅁䅍䅁䅁杷允䅁䅁䅑䅁䑁䅁䅁䅁䭁䅁䅁䅁䙁䅁䅁䅁䅃㡥䅆权䥃䅁䅁允䅁䅁䅅䅁䭁䍁䅣䅁䵁䅉䅅䅁䕁䅁䅁睁䅁䅁䅁权䅁䅁䅁兂䅁䅁䅁䙁橱䅑䅯䅩䅁䅁䅅䅁䉁䅁䅁权湁䅁䅁䍄䉁䅁䅁兂䅁䅁䅍䅁䅁䅁䅯䅁䅁䅁䅕䅁䅁䅁奁歵䭁䕁䄰䅁䭁䑁䄰䅁䉁䅁䅁允䅁䅁䄴杆䅁䑁䅉䅎穁䍁䄴兏ぁ䑁䅅杍祁䑁䅑䅁䵁䅉䅅䅁䕁䅁䅁睁䅁䅁䅁权䅁䅁䅁兂䅁䅁䅁䕁渶䅑䅯䅩䅁䅁䅅䅁䉁䅁䅁杄䥁䅁䅁免睁䑁䅁䅁䵁䅉䅅䅁䕁䅁䅁睁䅁䅁䅁权䅁䅁䅁兂䅁䅁䅁䉁煱䅑䅯䅩䅁䅁䅅䅁䉁䅁䅁杄䥁䅁䅁免睁䑁䅁䅁䵁䅉䅅䅁䕁䅁䅁睁䅁䅁䅁权䅁䅁䅁兂䅁䅁䅁䙁牋䅑䅯䅩䅁䅁䅅䅁䉁䅁䅁杄䥁䅁䅁免睁䑁䅁䅁䵁䅉䅅䅁䙁䅁䅁睁䅁䅁䅁权䅁䅁䅁兂䅁䅁䅁䅁㡇䅑䅯䅑䅁䅁䅯兑䅁䅁䅅䅁䉁䅁䅁睁䕄䍧䄴䍄䉁䅁䅁䅂䅁䅁䅍䅁䅁䅁䅯䅁䅁䅁䅕䅁䅁䅁歃䕭䭁䥁䅧䅁䉁䅁䅁允䅁䅁䄴䅃䅁䑁䅅䅍睁䅁䅁䍄䉁䅁䅁䅂䅁䅁䅍䅁䅁䅁䅯䅁䅁䅁䅕䅁䅁䅁㙁ぱ䭁䥁䅧䅁䉁䅁䅁允䅁䅁䄴䅃䅁䑁䅅䅍睁䅁䅁䍄䉁䅁䅁䅂䅁䅁䅍䅁䅁䅁䅯䅁䅁䅁䅕䅁䅁䅁睁ば䭁䥁䅧䅁䉁䅁䅁允䅁䅁䄴䅃䅁䑁䅅䅍睁䅁䅁䍄䉁䅁䅁䅂䅁䅁䅍䅁䅁䅁䅯䅁䅁䅁䅕䅁䅁䅁权䕭䭁䥁䅧䅁䉁䅁䅁允䅁䅁䄴䅃䅁䑁䅅䅍睁䅁䅁䍄䉁䅁䅁兂䅁䅁䅍䅁䅁䅁䅯䅁䅁䅁䅕䅁䅁䅁扄ふ䭁䙁䅣䅁䭁䕁䅑䅁䉁䅁䅁允䅁䅁䅯睊䅁䅁杷允䅁䅁䅑䅁䑁䅁䅁䅁䭁䅁䅁䅁䙁䅁䅁䅁䅁䩑䅎权䥃䅁䅁允䅁䅁䅅䅁佁䅁䅧䅁硁䑁䅁䅍䅁䅁杷允䅁䅁䅑䅁䑁䅁䅁䅁䭁䅁䅁䅁䙁䅁䅁䅁䅁煤䅖权䥃䅁䅁允䅁䅁䅅䅁佁䅁䅧䅁硁䑁䅁䅍䅁䅁杷允䅁䅁䅑䅁䑁䅁䅁䅁䭁䅁䅁䅁䙁䅁䅁䅁䅁䭈䅰权䥃䅁䅁允䅁䅁䅅䅁佁䅁䅧䅁硁䑁䅁䅍䅁䅁杷允䅁䅁䅑䅁䑁䅁䅁䅁䭁䅁䅁䅁䙁䅁䅁䅁䅁䩆䄹权䥃䅁䅁允䅁䅁䅅䅁佁䅁䅧䅁硁䑁䅁䅍䅁䅁杷允䅁䅁䅑䅁䑁䅁䅁䅁䭁䅁䅁䅁䙁䅁䅁䅁䅁䬶䅆权䥃䅁䅁允䅁䅁䅅䅁佁䅁䅧䅁硁䑁䅁䅍䅁䅁杷允䅁䅁䅑䅁䑁䅁䅁䅁䭁䅁䅁䅁䙁䅁䅁䅁䅁煓䅨权䥃䅁䅁允䅁䅁䅅䅁佁䅁䅧䅁硁䑁䅁䅍䅁䅁杷允䅁䅁䅑䅁䑁䅁䅁䅁䭁䅁䅁䅁䙁䅁䅁䅁䅁煘䅎权䥃䅁䅁允䅁䅁䅅䅁䭁䍁䅣䅁䵁䅉䅅䅁䕁䅁䅁睁䅁䅁䅁权䅁䅁䅁兂䅁䅁䅁䙁湃䅑䅯䅩䅁䅁䅅䅁䉁䅁䅁杄䥁䅁䅁免睁䑁䅁䅁䵁䅉䅅䅁䕁䅁䅁睁䅁䅁䅁权䅁䅁䅁兂䅁䅁䅁䑁畓䅑䅯䅩䅁䅁䅅䅁䉁䅁䅁杄䥁䅁䅁免睁䑁䅁䅁䵁䅉䅅䅁䕁䅁䅁睁䅁䅁䅁权䅁䅁䅁兂䅁䅁䅁䭁㥵䅑䅯䅩䅁䅁䅅䅁䉁䅁䅁杄䥁䅁䅁免睁䑁䅁䅁䵁䅉䅅䅁䕁䅁䅁睁䅁䅁䅁权䅁䅁䅁兂䅁䅁䅁䭁䉈䅑䅯䅩䅁䅁䅅䅁䉁䅁䅁杄䥁䅁䅁免睁䑁䅁䅁䵁䅉䅅䅁䕁䅁䅁睁䅁䅁䅁权䅁䅁䅁兂䅁䅁䅁䭁扃䅑䅯䅩䅁䅁䅅䅁䉁䅁䅁权湁䅁䅁䍄䉁䅁䅁䅂䅁䅁䅍䅁䅁䅁䅯䅁䅁䅁䅕䅁䅁䅁䅃啕䭁䥁䅧䅁䉁䅁䅁允䅁䅁䄴䅃䅁䑁䅅䅍睁䅁䅁䍄䉁䅁䅁䅂䅁䅁䅍䅁䅁䅁䅯䅁䅁䅁䅕䅁䅁䅁潄啩䭁䥁䅧䅁䉁䅁䅁允䅁䅁䄴䅃䅁䑁䅅䅍睁䅁䅁䍄䉁䅁䅁䅂䅁䅁䅍䅁䅁䅁䅯䅁䅁䅁䅕䅁䅁䅁潃啫䭁䥁䅧䅁䉁䅁䅁允䅁䅁䅯睊䅁䅁杷允䅁䅁䅑䅁䑁䅁䅁䅁䭁䅁䅁䅁䙁䅁䅁䅁䅁䭥䅖权䥃䅁䅁允䅁䅁䅅䅁佁䅁䅧䅁硁䑁䅁䅍䅁䅁杷允䅁䅁䅑䅁䑁䅁䅁䅁䭁䅁䅁䅁䙁䅁䅁䅁䅁煱䅤权䥃䅁䅁允䅁䅁䅅䅁佁䅁䅧䅁硁䑁䅁䅍䅁䅁杷允䅁䅁䅑䅁䑁䅁䅁䅁䭁䅁䅁䅁䙁䅁䅁䅁䅁煬䅂权䥃䅁䅁允䅁䅁䅅䅁佁䅁䅧䅁硁䑁䅁䅍䅁䅁杷允䅁䅁䅑䅁䑁䅁䅁䅁䭁䅁䅁䅁䙁䅁䅁䅁䅁䭐䅴权䥃䅁䅁允䅁䅁䅅䅁佁䅁䅧䅁硁䑁䅁䅍䅁䅁杷允䅁䅁䅑䅁䑁䅁䅁䅁䭁䅁䅁䅁䙁䅁䅁䅁䅁䠰䄱权䥃䅁䅁允䅁䅁䅅䅁佁䅁䅧䅁硁䑁䅁䅍䅁䅁杷允䅁䅁䅑䅁䑁䅁䅁䅁䭁䅁䅁䅁䙁䅁䅁䅁䅁䩵䅤权奁允䅁允䅁䅁䅅䅁䭁䍁䅣䅁䵁䅉䅅䅁䕁䅁䅁睁䅁䅁䅁权䅁䅁䅁兂䅁䅁䅁䅁她䅑䅯䅇䅅䅁䅅䅁䉁䅁䅁权湁䅁䅁䍄䉁䅁䅁䅂䅁䅁䅍䅁䅁䅁䅯䅁䅁䅁䅕䅁䅁䅁捃ね䭁䉁䉧䅁䉁䅁䅁允䅁䅁䅯睊䅁䅁杷允䅁䅁䅑䅁䑁䅁䅁䅁䭁䅁䅁䅁䙁䅁䅁䅁䅁䨰䄱权奁允䅁允䅁䅁䅅䅁䭁䍁䅣䅁䵁䅉䅅䅁䕁䅁䅁睁䅁䅁䅁权䅁䅁䅁兂䅁䅁䅁䉁煹䅑䅯䅇䅅䅁䅅䅁䉁䅁䅁权湁䅁䅁䍄䉁䅁䅁䅂䅁䅁䅍䅁䅁䅁䅯䅁䅁䅁䅕䅁䅁䅁硃び䭁䉁䉧䅁䉁䅁䅁允䅁䅁䅯睊䅁䅁杷允䅁䅁䅑䅁䑁䅁䅁䅁䭁䅁䅁䅁䙁䅁䅁䅁䅁䩯䅨权奁允䅁允䅁䅁䅅䅁䭁䍁䅣䅁䵁䅉䅅䅁䕁䅁䅁睁䅁䅁䅁权䅁䅁䅁兂䅁䅁䅁䉁煱䅑䅯䅇䅅䅁䅅䅁䉁䅁䅁权湁䅁䅁䍄䉁䅁䅁䅂䅁䅁䅍䅁䅁䅁䅯䅁䅁䅁䅕䅁䅁䅁畁啯䭁䉁䉧䅁䉁䅁䅁允䅁䅁䅯睊䅁䅁杷允䅁䅁䅑䅁䑁䅁䅁䅁䭁䅁䅁䅁䙁䅁䅁䅁䅁煤䅖权奁允䅁允䅁䅁䅅䅁䭁䍁䅣䅁䵁䅉䅅䅁䕁䅁䅁睁䅁䅁䅁权䅁䅁䅁兂䅁䅁䅁䕁し䅑䅯䅇䅅䅁䅅䅁䉁䅁䅁权湁䅁䅁䍄䉁䅁䅁䅂䅁䅁䅍䅁䅁䅁䅯䅁䅁䅁䅕䅁䅁䅁䥃啯䭁䉁䉧䅁䉁䅁䅁允䅁䅁䅯睊䅁䅁杷允䅁䅁䅑䅁䑁䅁䅁䅁䭁䅁䅁䅁䙁䅁䅁䅁䅁煗䅎权奁允䅁允䅁䅁䅅䅁䭁䍁䅣䅁䵁䅉䅅䅁䕁䅁䅁睁䅁䅁䅁权䅁䅁䅁兂䅁䅁䅁䥁桓䅑䅯䅇䅅䅁䅅䅁䉁䅁䅁权湁䅁䅁䍄䉁䅁䅁䅂䅁䅁䅍䅁䅁䅁䅯䅁䅁䅁䅕䅁䅁䅁佂ば䭁䉁䉧䅁䉁䅁䅁允䅁䅁䅯睊䅁䅁杷允䅁䅁䅑䅁䑁䅁䅁䅁䭁䅁䅁䅁䙁䅁䅁䅁䅁煕䅴权奁允䅁允䅁䅁䅅䅁䭁䍁䅣䅁䵁䅉䅅䅁䕁䅁䅁睁䅁䅁䅁权䅁䅁䅁兂䅁䅁䅁䍁睱䅑䅯䅇䅅䅁䅅䅁䉁䅁䅁权湁䅁䅁䍄䉁䅁䅁䅂䅁䅁䅍䅁䅁䅁䅯䅁䅁䅁䅕䅁䅁䅁奄ぴ䭁䉁䉧䅁䉁䅁䅁允䅁䅁䅯睊䅁䅁杷允䅁䅁䅑䅁䑁䅁䅁䅁䭁䅁䅁䅁䙁䅁䅁䅁䅁䩃䄱权奁允䅁允䅁䅁䅅䅁䭁䍁䅣䅁䵁䅉䅅䅁䕁䅁䅁睁䅁䅁䅁权䅁䅁䅁兂䅁䅁䅁䍁畹䅑䅯䅇䅅䅁䅅䅁䉁䅁䅁权湁䅁䅁䍄䉁䅁䅁䅂䅁䅁䅍䅁䅁䅁䅯䅁䅁䅁䅕䅁䅁䅁䍄啳䭁䉁䉧䅁䉁䅁䅁允䅁䅁䅯睊䅁䅁杷允䅁䅁䅑䅁䑁䅁䅁䅁䭁䅁䅁䅁䙁䅁䅁䅁䅁㝄䅆权啁允䅁允䅁䅁䅅䅁䭁䡁䉑䅁䵁䅉䅅䅁䕁䅁䅁睁䅁䅁䅁权䅁䅁䅁兂䅁䅁䅁䉁穭䅑䅯䅇䅅䅁䅅䅁䉁䅁䅁权湁䅁䅁䍄䉁䅁䅁䅂䅁䅁䅍䅁䅁䅁䅯䅁䅁䅁䅕䅁䅁䅁睃び䭁䉁䉧䅁䉁䅁䅁允䅁䅁䅯睊䅁䅁杷允䅁䅁䅕䅁䑁䅁䅁䅁䭁䅁䅁䅁䙁䅁䅁䅁䅁䱇䅰权䡂䅁䅁权⭁䅁䅁允䅁䅁䅅䅁佁䉁䅑䅁㍁䑁䅉杌㕁䑁䅉䅍ぁ䑁䅁免䅁䅁杷允䅁䅁䅑䅁䑁䅁䅁䅁䭁䅁䅁䅁䙁䅁䅁䅁䅁䩰䅨权奁允䅁允䅁䅁䅅䅁䭁䍁䅣䅁䵁䅉䅅䅁䕁䅁䅁睁䅁䅁䅁权䅁䅁䅁兂䅁䅁䅁䭁㍡䅑䅯䅇䅅䅁䅅䅁䉁䅁䅁权湁䅁䅁䍄䉁䅁䅁䅂䅁䅁䅍䅁䅁䅁䅯䅁䅁䅁䅕䅁䅁䅁潄啩䭁䉁䉧䅁䉁䅁䅁允䅁䅁䅯睊䅁䅁杷允䅁䅁䅑䅁䑁䅁䅁䅁䭁䅁䅁䅁䙁䅁䅁䅁䅁䡷䅨权奁允䅁允䅁䅁䅅䅁䭁䍁䅣䅁䵁䅉䅅䅁䕁䅁䅁睁䅁䅁䅁权䅁䅁䅁兂䅁䅁䅁䅁㔲䅑䅯䅇䅅䅁䅅䅁䉁䅁䅁杄䭁䅁䅁杍㉁䑁䅁䅍䅁䅁杷允䅁䅁䅑䅁䑁䅁䅁䅁䭁䅁䅁䅁䙁䅁䅁䅁䅁㝄䅆权睁䅁䅁允䅁䅁䅅䅁䭁䑁䅅䅁䵁䅉䅅䅁䕁䅁䅁睁䅁䅁䅁权䅁䅁䅁兂䅁䅁䅁䥁㝏䅑䅯䅇䅅䅁䅅䅁䉁䅁䅁权湁䅁䅁䍄䉁䅁䅁䅂䅁䅁䅍䅁䅁䅁䅯䅁䅁䅁䅕䅁䅁䅁噃歵䭁䉁䉧䅁䉁䅁䅁允䅁䅁䅯睊䅁䅁杷允䅁䅁䅑䅁䑁䅁䅁䅁䭁䅁䅁䅁䙁䅁䅁䅁䅁㝭䅴权奁允䅁允䅁䅁䅅䅁䭁䍁䅣䅁䵁䅉䅅䅁䕁䅁䅁睁䅁䅁䅁权䅁䅁䅁兂䅁䅁䅁䕁呃䅑䅯䅇䅅䅁䅅䅁䉁䅁䅁权湁䅁䅁䍄䉁䅁䅁䅂䅁䅁䅍䅁䅁䅁䅯䅁䅁䅁䅕䅁䅁䅁祂ひ䭁䉁䉧䅁䉁䅁䅁允䅁䅁䅯睊䅁䅁杷允䅁䅁䅑䅁䑁䅁䅁䅁䭁䅁䅁䅁䙁䅁䅁䅁䅃㡥䅆权奁允䅁允䅁䅁䅅䅁䭁䍁䅣䅁䵁䅉䅅䅁䕁䅁䅁睁䅁䅁䅁权䅁䅁䅁兂䅁䅁䅁佁桩䅑䅯䅇䅅䅁䅅䅁䉁䅁䅁权湁䅁䅁䍄䉁䅁䅁䅂䅁䅁䅍䅁䅁䅁䅯䅁䅁䅁䅕䅁䅁䅁敂は䭁䉁䉧䅁䉁䅁䅁允䅁䅁䅯睊䅁䅁杷允䅁䅁䅑䅁䑁䅁䅁䅁䭁䅁䅁䅁䙁䅁䅁䅁䅁牊䅚权䱃䅁䅁允䅁䅁䅅䅁䭁䅁䅷䅁䵁䅉䅅䅁䕁䅁䅁睁䅁䅁䅁权䅁䅁䅁兂䅁䅁䅁䭁㥵䅑䅯䅇䅅䅁䅅䅁䉁䅁䅁权湁䅁䅁䍄䉁䅁䅁䅂䅁䅁䅍䅁䅁䅁䅯䅁䅁䅁䅕䅁䅁䅁兂ば䭁䉁䉧䅁䉁䅁䅁允䅁䅁䅯睊䅁䅁杷允䅁䅁䅑䅁䑁䅁䅁䅁䭁䅁䅁䅁䙁䅁䅁䅁䅁煱䄱权奁允䅁允䅁䅁䅅䅁䭁䍁䅣䅁䵁䅉䅅䅁䕁䅁䅁睁䅁䅁䅁权䅁䅁䅁兂䅁䅁䅁䱁牓䅑䅯䅇䅅䅁䅅䅁䉁䅁䅁权湁䅁䅁䍄䉁䅁䅁䅂䅁䅁䅍䅁䅁䅁䅯䅁䅁䅁䅕䅁䅁䅁煃ば䭁䉁䉧䅁䉁䅁䅁允䅁䅁䅯睊䅁䅁杷允䅁䅁䅑䅁䑁䅁䅁䅁䭁䅁䅁䅁䙁䅁䅁䅁䅁䭎䄵权奁允䅁允䅁䅁䅅䅁䭁䍁䅣䅁䵁䅉䅅䅁䙁䅁䅁睁䅁䅁䅁权䅁䅁䅁兂䅁䅁䅁䉁穭䅑䅯䅑䅁䅁䅯䅒䅁䅁䅅䅁䉁䅁䅁睁乄入䅁䍄䉁䅁䅁䅂䅁䅁䅍䅁䅁䅁䅯䅁䅁䅁䅕䅁䅁䅁䅃啕䭁䉁䉧䅁䉁䅁䅁允䅁䅁䅯睊䅁䅁杷允䅁䅁䅑䅁䑁䅁䅁䅁䭁䅁䅁䅁䙁䅁䅁䅁䅁㝋䅂权奁允䅁允䅁䅁䅅䅁䭁䍁䅣䅁䵁䅉䅅䅁䕁䅁䅁睁䅁䅁䅁权䅁䅁䅁兂䅁䅁䅁䉁㙥䅑䅯䅇䅅䅁䅅䅁䉁䅁䅁权湁䅁䅁䍄䉁䅁䅁䅂䅁䅁䅍䅁䅁䅁䅯䅁䅁䅁䅕䅁䅁䅁䑄啳䭁䉁䉧䅁䉁䅁䅁允䅁䅁䄴䅃䅁䑁䅉李祁䅁䅁䍄䉁䅁䅁䅂䅁䅁䅍䅁䅁䅁䅯䅁䅁䅁䅕䅁䅁䅁牂䕵䭁䉁䉧䅁䉁䅁䅁允䅁䅁䅯睊䅁䅁杷允䅁䅁䅑䅁䑁䅁䅁䅁䭁䅁䅁䅁䙁䅁䅁䅁䅁扌䅎权奁允䅁允䅁䅁䅅䅁䭁䍁䅣䅁䵁䅉䅅䅁䕁䅁䅁睁䅁䅁䅁权䅁䅁䅁兂䅁䅁䅁䵁ね䅑䅯䅇䅅䅁䅅䅁䉁䅁䅁权湁䅁䅁䍄䉁䅁䅁䅂䅁䅁䅍䅁䅁䅁䅯䅁䅁䅁䅕䅁䅁䅁䍃ふ䭁䉁䉧䅁䉁䅁䅁允䅁䅁䅯睊䅁䅁杷允䅁䅁䅑䅁䑁䅁䅁䅁䭁䅁䅁䅁䙁䅁䅁䅁䅁䭥䅖权奁允䅁允䅁䅁䅅䅁䭁䍁䅣䅁䵁䅉䅅䅁䕁䅁䅁睁䅁䅁䅁权䅁䅁䅁兂䅁䅁䅁䑁牱䅑䅯䅇䅅䅁䅅䅁䉁䅁䅁权湁䅁䅁䍄䉁䅁䅁䅂䅁䅁䅍䅁䅁䅁䅯䅁䅁䅁䅕䅁䅁䅁偁啳䭁䉁䉧䅁䉁䅁䅁允䅁䅁䅯睊䅁䅁杷允䅁䅁䅑䅁䑁䅁䅁䅁䭁䅁䅁䅁䙁䅁䅁䅁䅁牌䅎权奁允䅁允䅁䅁䅅䅁䭁䍁䅣䅁䵁䅉䅅䅁䕁䅁䅁睁䅁䅁䅁权䅁䅁䅁兂䅁䅁䅁佁穹䅑䅯䅇䅅䅁䅅䅁䉁䅁䅁权湁䅁䅁䍄䉁䅁䅁䅂䅁䅁䅍䅁䅁䅁䅯䅁䅁䅁䅕䅁䅁䅁允歴䭁䉁䉧䅁䉁䅁䅁允䅁䅁䅯睊䅁䅁杷允䅁䅁䅑䅁䑁䅁䅁䅁䭁䅁䅁䅁䙁䅁䅁䅁䅁㝄䅨权奁允䅁允䅁䅁䅅䅁䭁䍁䅣䅁䵁䅉䅅䅁䕁䅁䅁睁䅁䅁䅁权䅁䅁䅁兂䅁䅁䅁䩁㙗䅑䅯杌䅁䅁䅅䅁䉁䅁䅁权䵁䅁䅁䍄䉁䅁䅁䅂䅁䅁䅍䅁䅁䅁䅯䅁䅁䅁䅕䅁䅁䅁奁歵䭁䉁䉧䅁䉁䅁䅁允䅁䅁䅯睊䅁䅁杷允䅁䅁䅕䅁䑁䅁䅁䅁䭁䅁䅁䅁䙁䅁䅁䅁䅁煏䅴权䝂䅁䅁权䍂䅁䅁允䅁䅁䅅䅁䙁偁坢浦刲免䅂䍄䉁䅁䅁䅂䅁䅁䅍䅁䅁䅁䅯䅁䅁䅁䅕䅁䅁䅁潃啫䭁䉁䉧䅁䉁䅁䅁允䅁䅁䅯睊䅁䅁杷允䅁䅁䅑䅁䑁䅁䅁䅁䭁䅁䅁䅁䙁䅁䅁䅁䅁煬䅂权奁允䅁允䅁䅁䅅䅁䭁䍁䅣䅁䵁䅉䅅䅁䕁䅁䅁睁䅁䅁䅁权䅁䅁䅁兂䅁䅁䅁乁㥂䅑䅯䅇䅅䅁䅅䅁䉁䅁䅁权湁䅁䅁䍄䉁䅁䅁䅂䅁䅁䅍䅁䅁䅁䅯䅁䅁䅁䅕䅁䅁䅁睁ば䭁䉁䉧䅁䉁䅁䅁允䅁䅁䅯睊䅁䅁杷允䅁䅁䅕䅁䑁䅁䅁䅁䭁䅁䅁䅁䙁䅁䅁䅁䅁䩮䅴权䅂䅁䅁权䉂䅁䅁允䅁䅁䅅䅁䑁䩁礱䅁䵁䅉䅅䅁䕁䅁䅁睁䅁䅁䅁权䅁䅁䅁兂䅁䅁䅁䕁潱䅑䅯䅇䅅䅁䅅䅁䉁䅁䅁权湁䅁䅁䍄䉁䅁䅁䅂䅁䅁䅍䅁䅁䅁䅯䅁䅁䅁䅕䅁䅁䅁㡁ぱ䭁䉁䉧䅁䉁䅁䅁允䅁䅁䅯睊䅁䅁杷允䅁䅁䅑䅁䑁䅁䅁䅁䭁䅁䅁䅁䙁䅁䅁䅁䅁捯䅆权奁允䅁允䅁䅁䅅䅁䭁䍁䅣䅁䵁䅉䅅䅁䕁䅁䅁睁䅁䅁䅁权䅁䅁䅁兂䅁䅁䅁䵁⽏䅑䅯䅇䅅䅁䅅䅁䉁䅁䅁权湁䅁䅁䍄䉁䅁䅁䅂䅁䅁䅍䅁䅁䅁䅯䅁䅁䅁䅕䅁䅁䅁䑂び䭁䉁䉧䅁䉁䅁䅁允䅁䅁䅯睊䅁䅁杷允䅁䅁䅑䅁䑁䅁䅁䅁䭁䅁䅁䅁䙁䅁䅁䅁䅁㝴䅒权奁允䅁允䅁䅁䅅䅁䭁䍁䅣䅁䵁䅉䅅䅁䕁䅁䅁睁䅁䅁䅁权䅁䅁䅁兂䅁䅁䅁䍁㉡䅑䅯䅇䅅䅁䅅䅁䉁䅁䅁权湁䅁䅁䍄䉁䅁䅁䅂䅁䅁䅍䅁䅁䅁䅯䅁䅁䅁䅕䅁䅁䅁灂䕵䭁䉁䉧䅁䉁䅁䅁允䅁䅁䅯睊䅁䅁杷允䅁䅁䅑䅁䑁䅁䅁䅁䭁䅁䅁䅁䙁䅁䅁䅁䅁䡫䅨权奁允䅁允䅁䅁䅅䅁䭁䍁䅣䅁䵁䅉䅅䅁䕁䅁䅁睁䅁䅁䅁权䅁䅁䅁兂䅁䅁䅁䭧䕦䅑䅯䅇䅅䅁䅅䅁䉁䅁䅁权湁䅁䅁䍄䉁䅁䅁䅂䅁䅁䅍䅁䅁䅁䅯䅁䅁䅁䅕䅁䅁䅁㑃ぬ䭁䉁䉑䅁䉁䅁䅁允䅁䅁䅯䅤䅅䅁杷允䅁䅁䅑䅁䑁䅁䅁䅁䭁䅁䅁䅁䙁䅁䅁䅁䅁䩄䅨权啁允䅁允䅁䅁䅅䅁䭁䉁䉙䅁䵁䅉䅅䅁䕁䅁䅁睁䅁䅁䅁权䅁䅁䅁兂䅁䅁䅁䍁栶䅑䅯䅆䅅䅁䅅䅁䉁䅁䅁权あ允䅁䍄䉁䅁䅁䅂䅁䅁䅍䅁䅁䅁䅯䅁䅁䅁䅕䅁䅁䅁㉂啰䭁䉁䉑䅁䉁䅁䅁允䅁䅁䅯䅤䅅䅁杷允䅁䅁䅑䅁䑁䅁䅁䅁䭁䅁䅁䅁䙁䅁䅁䅁䅁䩑䅎权啁允䅁允䅁䅁䅅䅁䭁䉁䉙䅁䵁䅉䅅䅁䕁䅁䅁睁䅁䅁䅁权䅁䅁䅁兂䅁䅁䅁䉁煱䅑䅯䅆䅅䅁䅅䅁䉁䅁䅁权噁允䅁䍄䉁䅁䅁䅂䅁䅁䅍䅁䅁䅁䅯䅁䅁䅁䅕䅁䅁䅁捃ね䭁䉁䉑䅁䉁䅁䅁允䅁䅁䅯䅤䅅䅁杷允䅁䅁䅑䅁䑁䅁䅁䅁䭁䅁䅁䅁䙁䅁䅁䅁䅁煱䄱权啁允䅁允䅁䅁䅅䅁䭁䉁䉙䅁䵁䅉䅅䅁䕁䅁䅁睁䅁䅁䅁权䅁䅁䅁兂䅁䅁䅁䩁㝵䅑䅯䅆䅅䅁䅅䅁䉁䅁䅁权あ允䅁䍄䉁䅁䅁兂䅁䅁䅍䅁䅁䅁䅯䅁䅁䅁䅕䅁䅁䅁䑄啳䭁䕁䅫䅁䭁䑁䄸䅁䉁䅁䅁允䅁䅁䄴杅䅁䑁䅕杌睁䑁䅍李㉁䑁䅫䅏䅁䅁杷允䅁䅁䅑䅁䑁䅁䅁䅁䭁䅁䅁䅁䙁䅁䅁䅁䅁批䅒权啁允䅁允䅁䅁䅅䅁䭁䡁䉑䅁䵁䅉䅅䅁䙁䅁䅁睁䅁䅁䅁权䅁䅁䅁兂䅁䅁䅁䡁癋䅑䅯杏䅁䅁䅯䅐䅁䅁䅅䅁䉁䅁䅁杄十䅁䅁兎㑁䑁䅅䅎穁䑁䅅兎睁䅁䅁䍄䉁䅁䅁䅂䅁䅁䅍䅁䅁䅁䅯䅁䅁䅁䅕䅁䅁䅁佂ば䭁䉁䉑䅁䉁䅁䅁允䅁䅁䅯䅤䅅䅁杷允䅁䅁䅑䅁䑁䅁䅁䅁䭁䅁䅁䅁䙁䅁䅁䅁䅁煘䅎权啁允䅁允䅁䅁䅅䅁䭁䉁䉣䅁䵁䅉䅅䅁䕁䅁䅁睁䅁䅁䅁权䅁䅁䅁兂䅁䅁䅁䡁汩䅑䅯䅆䅅䅁䅅䅁䉁䅁䅁权坁允䅁䍄䉁䅁䅁䅂䅁䅁䅍䅁䅁䅁䅯䅁䅁䅁䅕䅁䅁䅁䙂䕴䭁䉁䉑䅁䉁䅁䅁允䅁䅁䅯杆䅅䅁杷允䅁䅁䅑䅁䑁䅁䅁䅁䭁䅁䅁䅁䙁䅁䅁䅁䅁䨰䄱权啁允䅁允䅁䅁䅅䅁䭁䡁䉑䅁䵁䅉䅅䅁䕁䅁䅁睁䅁䅁䅁权䅁䅁䅁兂䅁䅁䅁佁䩩䅑䅯䅆䅅䅁䅅䅁䉁䅁䅁权噁允䅁䍄䉁䅁䅁䅂䅁䅁䅍䅁䅁䅁䅯䅁䅁䅁䅕䅁䅁䅁䥃啯䭁䉁䉑䅁䉁䅁䅁允䅁䅁䅯杆䅅䅁杷允䅁䅁䅑䅁䑁䅁䅁䅁䭁䅁䅁䅁䙁䅁䅁䅁䅁㝡䅨权啁允䅁允䅁䅁䅅䅁䭁䉁䉣䅁䵁䅉䅅䅁䕁䅁䅁睁䅁䅁䅁权䅁䅁䅁兂䅁䅁䅁䙁橱䅑䅯䅆䅅䅁䅅䅁䉁䅁䅁权あ允䅁䍄䉁䅁䅁䅂䅁䅁䅍䅁䅁䅁䅯䅁䅁䅁䅕䅁䅁䅁卂ぱ䭁䉁䉑䅁䉁䅁䅁允䅁䅁䅯兆䅅䅁杷允䅁䅁䅑䅁䑁䅁䅁䅁䭁䅁䅁䅁䙁䅁䅁䅁䅁䩯䅨权啁允䅁允䅁䅁䅅䅁䭁䡁䉑䅁䵁䅉䅅䅁䕁䅁䅁睁䅁䅁䅁权䅁䅁䅁兂䅁䅁䅁䍁睱䅑䅯䅆䅅䅁䅅䅁䉁䅁䅁权あ允䅁䍄䉁䅁䅁䅂䅁䅁䅍䅁䅁䅁䅯䅁䅁䅁䅕䅁䅁䅁牁䕳䭁䉁䉑䅁䉁䅁䅁允䅁䅁䅯睆䅅䅁杷允䅁䅁䅑䅁䑁䅁䅁䅁䭁䅁䅁䅁䙁䅁䅁䅁䅁煣䄹权啁允䅁允䅁䅁䅅䅁䭁䡁䉑䅁䵁䅉䅅䅁䕁䅁䅁睁䅁䅁䅁权䅁䅁䅁兂䅁䅁䅁䵁硋䅑䅯䅆䅅䅁䅅䅁䉁䅁䅁权あ允䅁䍄䉁䅁䅁䅂䅁䅁䅍䅁䅁䅁䅯䅁䅁䅁䅕䅁䅁䅁㡃䕴䭁䉁䉑䅁䉁䅁䅁允䅁䅁䅯杆䅅䅁杷允䅁䅁䅑䅁䑁䅁䅁䅁䭁䅁䅁䅁䙁䅁䅁䅁䅁㝆䅰权啁允䅁允䅁䅁䅅䅁䭁䉁䉕䅁䵁䅉䅅䅁䕁䅁䅁睁䅁䅁䅁权䅁䅁䅁兂䅁䅁䅁䉁穭䅑䅯䅆䅅䅁䅅䅁䉁䅁䅁权あ允䅁䍄䉁䅁䅁䅂䅁䅁䅍䅁䅁䅁䅯䅁䅁䅁䅕䅁䅁䅁睃び䭁䉁䉑䅁䉁䅁䅁允䅁䅁䅯䅤䅅䅁杷允䅁䅁䅑䅁䑁䅁䅁䅁䭁䅁䅁䅁䙁䅁䅁䅁䅁牡䅨权啁允䅁允䅁䅁䅅䅁䭁䡁䉑䅁䵁䅉䅅䅁䕁䅁䅁睁䅁䅁䅁权䅁䅁䅁兂䅁䅁䅁䅁㐫䅑䅯䅆䅅䅁䅅䅁䉁䅁䅁权坁允䅁䍄䉁䅁䅁兂䅁䅁䅍䅁䅁䅁䅯䅁䅁䅁䅕䅁䅁䅁㡁ぱ䭁䕁䅁䅁䭁䕁䅉䅁䉁䅁䅁允䅁䅁䅍噏䅧䅁杷允䅁䅁䅑䅁䑁䅁䅁䅁䭁䅁䅁䅁䙁䅁䅁䅁䅁䡷䅨权啁允䅁允䅁䅁䅅䅁䭁䉁䉕䅁䵁䅉䅅䅁䕁䅁䅁睁䅁䅁䅁权䅁䅁䅁兂䅁䅁䅁佁穹䅑䅯䅆䅅䅁䅅䅁䉁䅁䅁权坁允䅁䍄䉁䅁䅁䅂䅁䅁䅍䅁䅁䅁䅯䅁䅁䅁䅕䅁䅁䅁奁歵䭁䉁䉑䅁䉁䅁䅁允䅁䅁䅯杆䅅䅁杷允䅁䅁䅑䅁䑁䅁䅁䅁䭁䅁䅁䅁䙁䅁䅁䅁䅁扬䅰权啁允䅁允䅁䅁䅅䅁䭁䉁䉙䅁䵁䅉䅅䅁䕁䅁䅁睁䅁䅁䅁权䅁䅁䅁兂䅁䅁䅁䥁㝏䅑䅯䅆䅅䅁䅅䅁䉁䅁䅁权坁允䅁䍄䉁䅁䅁䅂䅁䅁䅍䅁䅁䅁䅯䅁䅁䅁䅕䅁䅁䅁啁の䭁䉁䉑䅁䉁䅁䅁允䅁䅁䅯杆䅅䅁杷允䅁䅁䅑䅁䑁䅁䅁䅁䭁䅁䅁䅁䙁䅁䅁䅁䅃㡥䅆权啁允䅁允䅁䅁䅅䅁䭁䉁䉕䅁䵁䅉䅅䅁䕁䅁䅁睁䅁䅁䅁权䅁䅁䅁兂䅁䅁䅁佁桩䅑䅯䅆䅅䅁䅅䅁䉁䅁䅁权あ允䅁䍄䉁䅁䅁䅂䅁䅁䅍䅁䅁䅁䅯䅁䅁䅁䅕䅁䅁䅁兂ば䭁䉁䉑䅁䉁䅁䅁允䅁䅁䅯杆䅅䅁杷允䅁䅁䅑䅁䑁䅁䅁䅁䭁䅁䅁䅁䙁䅁䅁䅁䅁牓䅒权啁允䅁允䅁䅁䅅䅁䭁䡁䉑䅁䵁䅉䅅䅁䕁䅁䅁睁䅁䅁䅁权䅁䅁䅁兂䅁䅁䅁䭁湱䅑䅯䅆䅅䅁䅅䅁䉁䅁䅁权あ允䅁䍄䉁䅁䅁䅂䅁䅁䅍䅁䅁䅁䅯䅁䅁䅁䅕䅁䅁䅁ぃぱ䭁䉁䉑䅁䉁䅁䅁允䅁䅁䅯杆䅅䅁杷允䅁䅁䅑䅁䑁䅁䅁䅁䭁䅁䅁䅁䙁䅁䅁䅁䅁牊䅚权啁允䅁允䅁䅁䅅䅁䭁䡁䉑䅁䵁䅉䅅䅁䕁䅁䅁睁䅁䅁䅁权䅁䅁䅁兂䅁䅁䅁䑁畓䅑䅯䅆䅅䅁䅅䅁䉁䅁䅁权坁允䅁䍄䉁䅁䅁兂䅁䅁䅍䅁䅁䅁䅯䅁䅁䅁䅕䅁䅁䅁奄ぴ䭁䑁䅯䅁䭁䑁䄰䅁䉁䅁䅁允䅁䅁䄴杅䅁䑁䅅免ㅁ䑁䅁䅍㕁䑁䅍兎䅁䅁杷允䅁䅁䅑䅁䑁䅁䅁䅁䭁䅁䅁䅁䙁䅁䅁䅁䅁䩱䅆权䍁䅁䅁允䅁䅁䅅䅁䭁䱁䈸䅁䵁䅉䅅䅁䕁䅁䅁睁䅁䅁䅁权䅁䅁䅁兂䅁䅁䅁䱁穇䅑䅯䅆䅅䅁䅅䅁䉁䅁䅁权塁允䅁䍄䉁䅁䅁䅂䅁䅁䅍䅁䅁䅁䅯䅁䅁䅁䅕䅁䅁䅁䅃啕䭁䉁䉑䅁䉁䅁䅁允䅁䅁䅯兆䅅䅁杷允䅁䅁䅑䅁䑁䅁䅁䅁䭁䅁䅁䅁䙁䅁䅁䅁䅁㝷䅆权啁允䅁允䅁䅁䅅䅁䭁䉁䉙䅁䵁䅉䅅䅁䕁䅁䅁睁䅁䅁䅁权䅁䅁䅁兂䅁䅁䅁䍁稲䅑䅯䅆䅅䅁䅅䅁䉁䅁䅁权あ允䅁䍄䉁䅁䅁䅂䅁䅁䅍䅁䅁䅁䅯䅁䅁䅁䅕䅁䅁䅁奄ぴ䭁䉁䉑䅁䉁䅁䅁允䅁䅁䅯杆䅅䅁杷允䅁䅁䅑䅁䑁䅁䅁䅁䭁䅁䅁䅁䙁䅁䅁䅁䅁㜲䅴权啁允䅁允䅁䅁䅅䅁䭁䡁䉑䅁䵁䅉䅅䅁䕁䅁䅁睁䅁䅁䅁权䅁䅁䅁兂䅁䅁䅁䭁㥵䅑䅯䅆䅅䅁䅅䅁䉁䅁䅁权あ允䅁䍄䉁䅁䅁䅂䅁䅁䅍䅁䅁䅁䅯䅁䅁䅁䅕䅁䅁䅁歃䕭䭁䉁䉑䅁䉁䅁䅁允䅁䅁䅯杆䅅䅁杷允䅁䅁䅑䅁䑁䅁䅁䅁䭁䅁䅁䅁䙁䅁䅁䅁䅁䩯䅴权啁允䅁允䅁䅁䅅䅁䭁䡁䉑䅁䵁䅉䅅䅁䕁䅁䅁睁䅁䅁䅁权䅁䅁䅁兂䅁䅁䅁䑁牱䅑䅯䅆䅅䅁䅅䅁䉁䅁䅁权あ允䅁䍄䉁䅁䅁䅂䅁䅁䅍䅁䅁䅁䅯䅁䅁䅁䅕䅁䅁䅁乁啵䭁䉁䉑䅁䉁䅁䅁允䅁䅁䅯兤䅅䅁杷允䅁䅁䅕䅁䑁䅁䅁䅁䭁䅁䅁䅁䙁䅁䅁䅁䅁㝷䄹权塂䅁䅁权䑂䅁䅁允䅁䅁䅅䅁䑁䅁䉴䅁䵁䅉䅅䅁䕁䅁䅁睁䅁䅁䅁权䅁䅁䅁兂䅁䅁䅁䭁剩䅑䅯䅆䅅䅁䅅䅁䉁䅁䅁权坁允䅁䍄䉁䅁䅁䅂䅁䅁䅍䅁䅁䅁䅯䅁䅁䅁䅕䅁䅁䅁䕃啯䭁䉁䉑䅁䉁䅁䅁允䅁䅁䅯䅤䅅䅁杷允䅁䅁䅑䅁䑁䅁䅁䅁䭁䅁䅁䅁䙁䅁䅁䅁䅁䩃䄱权啁允䅁允䅁䅁䅅䅁䭁䉁䉙䅁䵁䅉䅅䅁䕁䅁䅁睁䅁䅁䅁权䅁䅁䅁兂䅁䅁䅁䩁条䅑䅯䅆䅅䅁䅅䅁䉁䅁䅁权あ允䅁䍄䉁䅁䅁䅂䅁䅁䅍䅁䅁䅁䅯䅁䅁䅁䅕䅁䅁䅁兄啦䭁䉁䉑䅁䉁䅁䅁允䅁䅁䅯兆䅅䅁杷允䅁䅁䅑䅁䑁䅁䅁䅁䭁䅁䅁䅁䙁䅁䅁䅁䅁煓䅨权啁允䅁允䅁䅁䅅䅁䭁䉁䉙䅁䵁䅉䅅䅁䕁䅁䅁睁䅁䅁䅁权䅁䅁䅁兂䅁䅁䅁䑁特䅑䅯䅆䅅䅁䅅䅁䉁䅁䅁权坁允䅁䍄䉁䅁䅁䅂䅁䅁䅍䅁䅁䅁䅯䅁䅁䅁䅕䅁䅁䅁偁䕵䭁䥁䅧䅁䉁䅁䅁允䅁䅁䄴䅃䅁䑁䅅䅍睁䅁䅁䍄䉁䅁䅁䅂䅁䅁䅍䅁䅁䅁䅯䅁䅁䅁䅕䅁䅁䅁㑄啨䭁䉁䉑䅁䉁䅁䅁允䅁䅁䅯兆䅅䅁杷允䅁䅁䅑䅁䑁䅁䅁䅁䭁䅁䅁䅁䙁䅁䅁䅁䅁捯䅆权啁允䅁允䅁䅁䅅䅁䭁䡁䉑䅁䵁䅉䅅䅁䕁䅁䅁睁䅁䅁䅁权䅁䅁䅁兂䅁䅁䅁䵁⽏䅑䅯䅆䅅䅁䅅䅁䉁䅁䅁权坁允䅁䍄䉁䅁䅁䅂䅁䅁䅍䅁䅁䅁䅯䅁䅁䅁䅕䅁䅁䅁慃歳䭁䉁䉑䅁䉁䅁䅁允䅁䅁䅯杆䅅䅁杷允䅁䅁䅑䅁䑁䅁䅁䅁䭁䅁䅁䅁䙁䅁䅁䅁䅁㝑䅎权啁允䅁允䅁䅁䅅䅁䭁䉁䉙䅁䵁䅉䅅䅁䕁䅁䅁睁䅁䅁䅁权䅁䅁䅁兂䅁䅁䅁䱁づ䅑䅯䅆䅅䅁䅅䅁䉁䅁䅁权あ允䅁䍄䉁䅁䅁䅂䅁䅁䅍䅁䅁䅁䅯䅁䅁䅁䅕䅁䅁䅁灂䕵䭁䉁䉑䅁䉁䅁䅁允䅁䅁䅯杆䅅䅁杷允䅁䅁䅑䅁䑁䅁䅁䅁䭁䅁䅁䅁䙁䅁䅁䅁䅁䡫䅨权啁允䅁允䅁䅁䅅䅁䭁䉁䉙䅁䵁䅉䅅䅁䕁䅁䅁睁䅁䅁䅁权䅁䅁䅁兂䅁䅁䅁乁摃䅑䅯睰䅁䅁䅅䅁䉁䅁䅁权䅃允䅁䍄䉁䅁䅁䅂䅁䅁䅍䅁䅁䅁䅯䅁䅁䅁䅕䅁䅁䅁䡃歵䭁䉁䉑䅁䉁䅁䅁允䅁䅁䅯杆䅅䅁杷允䅁䅁䅑䅁䑁䅁䅁䅁䭁䅁䅁䅁䙁䅁䅁䅁䅃㡰䅒权啁允䅁允䅁䅁䅅䅁䭁䡁䉑䅁䵁䅉䅅䅁䕁䅁䅁睁䅁䅁䅁权䅁䅁䅁兂䅁䅁䅁䱁塩䅑䅯䅅䅅䅁䅅䅁䉁䅁䅁权十允䅁䍄䉁䅁䅁䅂䅁䅁䅍䅁䅁䅁䅯䅁䅁䅁䅕䅁䅁䅁䵁䕭䭁䉁䉁䅁䉁䅁䅁允䅁䅁䅯杅䅅䅁杷允䅁䅁䅑䅁䑁䅁䅁䅁䭁䅁䅁䅁䙁䅁䅁䅁䅁㝷䄹权允允䅁允䅁䅁䅅䅁䭁䉁䉉䅁䵁䅉䅅䅁䕁䅁䅁睁䅁䅁䅁权䅁䅁䅁兂䅁䅁䅁䩁批䅑䅯䅅䅅䅁䅅䅁䉁䅁䅁权十允䅁䍄䉁䅁䅁䅂䅁䅁䅍䅁䅁䅁䅯䅁䅁䅁䅕䅁䅁䅁兄啮䭁䉁䉁䅁䉁䅁䅁允䅁䅁䅯杅䅅䅁杷允䅁䅁䅑䅁䑁䅁䅁䅁䭁䅁䅁䅁䙁䅁䅁䅁䅁煤䅖权允允䅁允䅁䅁䅅䅁䭁䡁䉙䅁䵁䅉䅅䅁䕁䅁䅁睁䅁䅁䅁权䅁䅁䅁兂䅁䅁䅁䕁し䅑䅯䅅䅅䅁䅅䅁䉁䅁䅁权呁允䅁䍄䉁䅁䅁䅂䅁䅁䅍䅁䅁䅁䅯䅁䅁䅁䅕䅁䅁䅁畁啯䭁䉁䉁䅁䉁䅁䅁允䅁䅁䅯杅䅅䅁杷允䅁䅁䅑䅁䑁䅁䅁䅁䭁䅁䅁䅁䙁䅁䅁䅁䅁䙧䅆权允允䅁允䅁䅁䅅䅁䭁䉁䉉䅁䵁䅉䅅䅁䕁䅁䅁睁䅁䅁䅁权䅁䅁䅁兂䅁䅁䅁䕁し䅑䅯杍䅁䅁䅅䅁䉁䅁䅁权潁䅁䅁䍄䉁䅁䅁䅂䅁䅁䅍䅁䅁䅁䅯䅁䅁䅁䅕䅁䅁䅁兂ば䭁䉁䉁䅁䉁䅁䅁允䅁䅁䅯杅䅅䅁杷允䅁䅁䅑䅁䑁䅁䅁䅁䭁䅁䅁䅁䙁䅁䅁䅁䅁煱䄱权允允䅁允䅁䅁䅅䅁䭁䉁䉍䅁䵁䅉䅅䅁䕁䅁䅁睁䅁䅁䅁权䅁䅁䅁兂䅁䅁䅁乁㝵䅑䅯䅅䅅䅁䅅䅁䉁䅁䅁权㉂允䅁䍄䉁䅁䅁䅂䅁䅁䅍䅁䅁䅁䅯䅁䅁䅁䅕䅁䅁䅁慁歱䭁䉁䉁䅁䉁䅁䅁允䅁䅁䅯杅䅅䅁杷允䅁䅁䅑䅁䑁䅁䅁䅁䭁䅁䅁䅁䙁䅁䅁䅁䅁䭐䅴权允允䅁允䅁䅁䅅䅁䭁䉁䉉䅁䵁䅉䅅䅁䕁䅁䅁睁䅁䅁䅁权䅁䅁䅁兂䅁䅁䅁䵁硋䅑䅯䅅䅅䅁䅅䅁䉁䅁䅁权十允䅁䍄䉁䅁䅁䅂䅁䅁䅍䅁䅁䅁䅯䅁䅁䅁䅕䅁䅁䅁婁び䭁䉁䉁䅁䉁䅁䅁允䅁䅁䅯睅䅅䅁杷允䅁䅁䅑䅁䑁䅁䅁䅁䭁䅁䅁䅁䙁䅁䅁䅁䅁䱇䅰权湃䅁䅁允䅁䅁䅅䅁䭁䭁䅯䅁䵁䅉䅅䅁䕁䅁䅁睁䅁䅁䅁权䅁䅁䅁兂䅁䅁䅁䩁㑂䅑䅯䅅䅅䅁䅅䅁䉁䅁䅁权十允䅁䍄䉁䅁䅁䅂䅁䅁䅍䅁䅁䅁䅯䅁䅁䅁䅕䅁䅁䅁睃び䭁䉁䉁䅁䉁䅁䅁允䅁䅁䅯杅䅅䅁杷允䅁䅁䅑䅁䑁䅁䅁䅁䭁䅁䅁䅁䙁䅁䅁䅁䅁䱶䅒权允允䅁允䅁䅁䅅䅁䭁䉁䉍䅁䵁䅉䅅䅁䕁䅁䅁睁䅁䅁䅁权䅁䅁䅁兂䅁䅁䅁䩁㙗䅑䅯䅅䅅䅁䅅䅁䉁䅁䅁权呁允䅁䍄䉁䅁䅁䅂䅁䅁䅍䅁䅁䅁䅯䅁䅁䅁䅕䅁䅁䅁浃ぴ䭁䉁䉁䅁䉁䅁䅁允䅁䅁䅯杅䅅䅁杷允䅁䅁䅑䅁䑁䅁䅁䅁䭁䅁䅁䅁䙁䅁䅁䅁䅁䰲䅤权允允䅁允䅁䅁䅅䅁䭁䉁䉉䅁䵁䅉䅅䅁䕁䅁䅁睁䅁䅁䅁权䅁䅁䅁兂䅁䅁䅁䝁㑱䅑䅯䅅䅅䅁䅅䅁䉁䅁䅁权十允䅁䍄䉁䅁䅁兂䅁䅁䅍䅁䅁䅁䅯䅁䅁䅁䅕䅁䅁䅁䝁䕶䭁䕁䄰䅁䭁䑁䄰䅁䉁䅁䅁允䅁䅁䄴杅䅁䑁䅉兏畁䑁䅫䅍㍁䑁䅫杍䅁䅁杷允䅁䅁䅑䅁䑁䅁䅁䅁䭁䅁䅁䅁䙁䅁䅁䅁䅁䡷䅨权允允䅁允䅁䅁䅅䅁䭁䉁䉉䅁䵁䅉䅅䅁䕁䅁䅁睁䅁䅁䅁权䅁䅁䅁兂䅁䅁䅁䕁ぱ䅑䅯䅅䅅䅁䅅䅁䉁䅁䅁权呁允䅁䍄䉁䅁䅁䅂䅁䅁䅍䅁䅁䅁䅯䅁䅁䅁䅕䅁䅁䅁塁歵䭁䉁䉁䅁䉁䅁䅁允䅁䅁䅯杅䅅䅁杷允䅁䅁䅑䅁䑁䅁䅁䅁䭁䅁䅁䅁䙁䅁䅁䅁䅁䩱䅆权允允䅁允䅁䅁䅅䅁䭁䉁䉉䅁䵁䅉䅅䅁䕁䅁䅁睁䅁䅁䅁权䅁䅁䅁兂䅁䅁䅁乁㥂䅑䅯䅅䅅䅁䅅䅁䉁䅁䅁权十允䅁䍄䉁䅁䅁䅂䅁䅁䅍䅁䅁䅁䅯䅁䅁䅁䅕䅁䅁䅁㙁ぱ䭁䉁䉁䅁䉁䅁䅁允䅁䅁䅯杅䅅䅁杷允䅁䅁䅑䅁䑁䅁䅁䅁䭁䅁䅁䅁䙁䅁䅁䅁䅃㡥䅆权允允䅁允䅁䅁䅅䅁䭁䉁䉉䅁䵁䅉䅅䅁䕁䅁䅁睁䅁䅁䅁权䅁䅁䅁兂䅁䅁䅁䱁づ䅑䅯䅅䅅䅁䅅䅁䉁䅁䅁权十允䅁䍄䉁䅁䅁䅂䅁䅁䅍䅁䅁䅁䅯䅁䅁䅁䅕䅁䅁䅁权䕭䭁䉁䉁䅁䉁䅁䅁允䅁䅁䅯杤䅅䅁杷允䅁䅁䅑䅁䑁䅁䅁䅁䭁䅁䅁䅁䙁䅁䅁䅁䅁䩑䅎权允允䅁允䅁䅁䅅䅁䭁䉁䉉䅁䵁䅉䅅䅁䕁䅁䅁睁䅁䅁䅁权䅁䅁䅁兂䅁䅁䅁佁桩䅑䅯䅅䅅䅁䅅䅁䉁䅁䅁权㉂允䅁䍄䉁䅁䅁䅂䅁䅁䅍䅁䅁䅁䅯䅁䅁䅁䅕䅁䅁䅁煃ば䭁䉁䉁䅁䉁䅁䅁允䅁䅁䅯杅䅅䅁杷允䅁䅁䅑䅁䑁䅁䅁䅁䭁䅁䅁䅁䙁䅁䅁䅁䅁煘䅎权允允䅁允䅁䅁䅅䅁䭁䉁䉍䅁䵁䅉䅅䅁䙁䅁䅁睁䅁䅁䅁权䅁䅁䅁兂䅁䅁䅁䉁㙩䅑䅯䅑䅁䅁䅯䅒䅁䅁䅅䅁䉁䅁䅁睁い杆䅁䍄䉁䅁䅁䅂䅁䅁䅍䅁䅁䅁䅯䅁䅁䅁䅕䅁䅁䅁权ね䭁䉁䉁䅁䉁䅁䅁允䅁䅁䅯杤䅅䅁杷允䅁䅁䅑䅁䑁䅁䅁䅁䭁䅁䅁䅁䙁䅁䅁䅁䅁䭈䅰权允允䅁允䅁䅁䅅䅁䭁䉁䉉䅁䵁䅉䅅䅁䕁䅁䅁睁䅁䅁䅁权䅁䅁䅁兂䅁䅁䅁䱁牓䅑䅯䅅䅅䅁䅅䅁䉁䅁䅁权呁允䅁䍄䉁䅁䅁䅂䅁䅁䅍䅁䅁䅁䅯䅁䅁䅁䅕䅁䅁䅁瑁び䭁䉁䉁䅁䉁䅁䅁允䅁䅁䅯杤䅅䅁杷允䅁䅁䅑䅁䑁䅁䅁䅁䭁䅁䅁䅁䙁䅁䅁䅁䅁䭎䄵权允允䅁允䅁䅁䅅䅁䭁䉁䉍䅁䵁䅉䅅䅁䕁䅁䅁睁䅁䅁䅁权䅁䅁䅁兂䅁䅁䅁䕁潱䅑䅯䅅䅅䅁䅅䅁䉁䅁䅁权呁允䅁䍄䉁䅁䅁䅂䅁䅁䅍䅁䅁䅁䅯䅁䅁䅁䅕䅁䅁䅁硃び䭁䉁䉁䅁䉁䅁䅁允䅁䅁䅯睅䅅䅁杷允䅁䅁䅑䅁䑁䅁䅁䅁䭁䅁䅁䅁䙁䅁䅁䅁䅁㝱䄱权允允䅁允䅁䅁䅅䅁䭁䡁䉙䅁䵁䅉䅅䅁䕁䅁䅁睁䅁䅁䅁权䅁䅁䅁兂䅁䅁䅁䝁㑵䅑䅯䅅䅅䅁䅅䅁䉁䅁䅁权呁允䅁䍄䉁䅁䅁䅂䅁䅁䅍䅁䅁䅁䅯䅁䅁䅁䅕䅁䅁䅁坃䕯䭁䉁䉁䅁䉁䅁䅁允䅁䅁䅯睅䅅䅁杷允䅁䅁䅑䅁䑁䅁䅁䅁䭁䅁䅁䅁䙁䅁䅁䅁䅁煣䄹权允允䅁允䅁䅁䅅䅁䭁䉁䉉䅁䵁䅉䅅䅁䕁䅁䅁睁䅁䅁䅁权䅁䅁䅁兂䅁䅁䅁䥁㝋䅑䅯䅅䅅䅁䅅䅁䉁䅁䅁权呁允䅁䍄䉁䅁䅁䅂䅁䅁䅍䅁䅁䅁䅯䅁䅁䅁䅕䅁䅁䅁䑃ふ䭁䉁䉯䅁䉁䅁䅁允䅁䅁䅯先䅅䅁杷允䅁䅁䅑䅁䑁䅁䅁䅁䭁䅁䅁䅁䙁䅁䅁䅁䅁捯䅆权允允䅁允䅁䅁䅅䅁䭁䉁䉉䅁䵁䅉䅅䅁䕁䅁䅁睁䅁䅁䅁权䅁䅁䅁兂䅁䅁䅁䕁穏䅑䅯䅅䅅䅁䅅䅁䉁䅁䅁权呁允䅁䍄䉁䅁䅁䅂䅁䅁䅍䅁䅁䅁䅯䅁䅁䅁䅕䅁䅁䅁灂䕵䭁䉁䉁䅁䉁䅁䅁允䅁䅁䅯睅䅅䅁杷允䅁䅁䅕䅁䑁䅁䅁䅁䭁䅁䅁䅁䙁䅁䅁䅁䅁䭩䅆权䝂䅁䅁权䕂䅁䅁允䅁䅁䅅䅁䙁䅁獇㡃㡰畅⽉䍄䉁䅁䅁䅂䅁䅁䅍䅁䅁䅁䅯䅁䅁䅁䅕䅁䅁䅁歃䕭䭁䉁䉁䅁䉁䅁䅁允䅁䅁䅯睅䅅䅁杷允䅁䅁䅑䅁䑁䅁䅁䅁䭁䅁䅁䅁䙁䅁䅁䅁䅁䤶䅬权允允䅁允䅁䅁䅅䅁䭁䉁䉉䅁䵁䅉䅅䅁䕁䅁䅁睁䅁䅁䅁权䅁䅁䅁兂䅁䅁䅁䅁砫䅑䅯䅅䅅䅁䅅䅁䉁䅁䅁权㉂允䅁䍄䉁䅁䅁䅂䅁䅁䅍䅁䅁䅁䅯䅁䅁䅁䅕䅁䅁䅁獄び䭁䉁䉁䅁䉁䅁䅁允䅁䅁䅯睅䅅䅁杷允䅁䅁䅑䅁䑁䅁䅁䅁䭁䅁䅁䅁䙁䅁䅁䅁䅁䱅䅚权允允䅁允䅁䅁䅅䅁䭁䉁䉍䅁䵁䅉䅅䅁䕁䅁䅁睁䅁䅁䅁权䅁䅁䅁兂䅁䅁䅁䅁㔲䅑䅯䅅䅅䅁䅅䅁䉁䅁䅁权ㅂ允䅁䍄䉁䅁䅁䅂䅁䅁䅍䅁䅁䅁䅯䅁䅁䅁䅕䅁䅁䅁奁歵䭁䉁䉁䅁䉁䅁䅁允䅁䅁䅯杅䅅䅁杷允䅁䅁䅑䅁䑁䅁䅁䅁䭁䅁䅁䅁䙁䅁䅁䅁䅁㝧䅴权允允䅁允䅁䅁䅅䅁䭁䉁䉍䅁䵁䅉䅅䅁䕁䅁䅁睁䅁䅁䅁权䅁䅁䅁兂䅁䅁䅁䅁摩䅑䅯䅅䅅䅁䅅䅁䉁䅁䅁权十允䅁䍄䉁䅁䅁䅂䅁䅁䅍䅁䅁䅁䅯䅁䅁䅁䅕䅁䅁䅁䕃啯䭁䉁䉁䅁䉁䅁䅁允䅁䅁䅯杅䅅䅁杷允䅁䅁䅑䅁䑁䅁䅁䅁䭁䅁䅁䅁䙁䅁䅁䅁䅁䤫䅖权允允䅁允䅁䅁䅅䅁䭁䉁䉉䅁䵁䅉䅅䅁䕁䅁䅁睁䅁䅁䅁权䅁䅁䅁兂䅁䅁䅁䩁祱䅑䅯䅅䅅䅁䅅䅁䉁䅁䅁权十允䅁䍄䉁䅁䅁䅂䅁䅁䅍䅁䅁䅁䅯䅁䅁䅁䅕䅁䅁䥁湃䕸䭁䉁䉁䅁䉁䅁䅁允䅁䅁䅯杅䅅䅁杷允䅁䅁䅑䅁䑁䅁䅁䅁䭁䅁䅁䅁䙁䅁䅁䅁䅁䩵䅤权楁䅁䅁允䅁䅁䅅䅁䭁䅁䅷䅁䵁䅉䅅䅁䕁䅁䅁睁䅁䅁䅁权䅁䅁䅁兂䅁䅁䅁䭁㡡䅑䅯杗䅁䅁䅅䅁䉁䅁䅁权桂䅁䅁䍄䉁䅁䅁䅂䅁䅁䅍䅁䅁䅁䅯䅁䅁䅁䅕䅁䅁䅁䵁䕭䭁䍁䅉䅁䉁䅁䅁允䅁䅁䅯睉䅁䅁杷允䅁䅁䅑䅁䑁䅁䅁䅁䭁䅁䅁䅁䙁䅁䅁䅁䅁䩮䅴权楁䅁䅁允䅁䅁䅅䅁䭁䅁䅷䅁䵁䅉䅅䅁䕁䅁䅁睁䅁䅁䅁权䅁䅁䅁兂䅁䅁䅁乁摃䅑䅯杉䅁䅁䅅䅁䉁䅁䅁权歁䅁䅁䍄䉁䅁䅁䅂䅁䅁䅍䅁䅁䅁䅯䅁䅁䅁䅕䅁䅁䅁䙂䕴䭁䍁䅉䅁䉁䅁䅁允䅁䅁䅯睉䅁䅁杷允䅁䅁䅑䅁䑁䅁䅁䅁䭁䅁䅁䅁䙁䅁䅁䅁䅁煌䅆权楁䅁䅁允䅁䅁䅅䅁䭁䅁䅷䅁䵁䅉䅅䅁䙁䅁䅁睁䅁䅁䅁权䅁䅁䅁兂䅁䅁䅁䭁䉈䅑䅯睒䅁䅁䅯䅐䅁䅁䅅䅁䉁䅁䅁杄十䅁䅁杍畁䑁䅅李㕁䑁䅍兎硁䅁䅁䍄䉁䅁䅁䅂䅁䅁䅍䅁䅁䅁䅯䅁䅁䅁䅕䅁䅁䅁䕃啯䭁䍁䅉䅁䉁䅁䅁允䅁䅁䅯䅊䅁䅁杷允䅁䅁䅑䅁䑁䅁䅁䅁䭁䅁䅁䅁䙁䅁䅁䅁䅁煔䅤权楁䅁䅁允䅁䅁䅅䅁䭁䅁䅷䅁䵁䅉䅅䅁䕁䅁䅁睁䅁䅁䅁权䅁䅁䅁兂䅁䅁䅁䭁剩䅑䅯杉䅁䅁䅅䅁䉁䅁䅁权䵁䅁䅁䍄䉁䅁䅁兂䅁䅁䅍䅁䅁䅁䅯䅁䅁䅁䅕䅁䅁䅁潄啯䭁䍁䉯䅁䭁䕁䅅䅁䉁䅁䅁允䅁䅁䅯睊䅁䅁杷允䅁䅁䅑䅁䑁䅁䅁䅁䭁䅁䅁䅁䙁䅁䅁䅁䅁煇䅰权楁䅁䅁允䅁䅁䅅䅁䭁䅁䅷䅁䵁䅉䅅䅁䙁䅁䅁睁䅁䅁䅁权䅁䅁䅁兂䅁䅁䅁䑁牱䅑䅯杏䅁䅁䅯睏䅁䅁䅅䅁䉁䅁䅁杄䵁䅁䅁免㑁䑁䅍杍睁䅁䅁䍄䉁䅁䅁䅂䅁䅁䅍䅁䅁䅁䅯䅁䅁䅁䅕䅁䅁䅁坃䕯䭁䍁䅉䅁䉁䅁䅁允䅁䅁䅯䅊䅁䅁杷允䅁䅁䅑䅁䑁䅁䅁䅁䭁䅁䅁䅁䙁䅁䅁䅁䅁煕䅴权楁䅁䅁允䅁䅁䅅䅁䭁䅁䅷䅁䵁䅉䅅䅁䕁䅁䅁睁䅁䅁䅁权䅁䅁䅁兂䅁䅁䅁䍁畹䅑䅯杉䅁䅁䅅䅁䉁䅁䅁权䵁䅁䅁䍄䉁䅁䅁䅂䅁䅁䅍䅁䅁䅁䅯䅁䅁䅁䅕䅁䅁䅁灂䕵䭁䍁䅉䅁䉁䅁䅁允䅁䅁䅯䅄䅁䅁杷允䅁䅁䅑䅁䑁䅁䅁䅁䭁䅁䅁䅁䙁䅁䅁䅁䅃㡰䅒权楁䅁䅁允䅁䅁䅅䅁䭁䅁䅷䅁䵁䅉䅅䅁䕁䅁䅁睁䅁䅁䅁权䅁䅁䅁兂䅁䅁䅁䵁硋䅑䅯杉䅁䅁䅅䅁䉁䅁䅁权䵁䅁䅁䍄䉁䅁䅁䅂䅁䅁䅍䅁䅁䅁䅯䅁䅁䅁䅕䅁䅁䅁噃歵䭁䍁䅉䅁䉁䅁䅁允䅁䅁䅯䅄䅁䅁杷允䅁䅁䅑䅁䑁䅁䅁䅁䭁䅁䅁䅁䙁䅁䅁䅁䅁䠰䄱权楁䅁䅁允䅁䅁䅅䅁䭁䅁䅷䅁䵁䅉䅅䅁䕁䅁䅁睁䅁䅁䅁权䅁䅁䅁兂䅁䅁䅁䩁㝵䅑䅯杉䅁䅁䅅䅁䉁䅁䅁权汁䅁䅁䍄䉁䅁䅁䅂䅁䅁䅍䅁䅁䅁䅯䅁䅁䅁䅕䅁䅁䅁睃び䭁䍁䅉䅁䉁䅁䅁允䅁䅁䅯䅄䅁䅁杷允䅁䅁䅑䅁䑁䅁䅁䅁䭁䅁䅁䅁䙁䅁䅁䅁䅁䤶䅬权楁䅁䅁允䅁䅁䅅䅁䭁䅁䅷䅁䵁䅉䅅䅁䕁䅁䅁睁䅁䅁䅁权䅁䅁䅁兂䅁䅁䅁䱁べ䅑䅯杉䅁䅁䅅䅁䉁䅁䅁权䵁䅁䅁䍄䉁䅁䅁䅂䅁䅁䅍䅁䅁䅁䅯䅁䅁䅁䅕䅁䅁䅁硃び䭁䍁䅉䅁䉁䅁䅁允䅁䅁䅯䅄䅁䅁杷允䅁䅁䅑䅁䑁䅁䅁䅁䭁䅁䅁䅁䙁䅁䅁䅁䅁牰䅤权楁䅁䅁允䅁䅁䅅䅁䭁䍁䅑䅁䵁䅉䅅䅁䕁䅁䅁睁䅁䅁䅁权䅁䅁䅁兂䅁䅁䅁䭁奓䅑䅯杉䅁䅁䅅䅁䉁䅁䅁权䵁䅁䅁䍄䉁䅁䅁䅂䅁䅁䅍䅁䅁䅁䅯䅁䅁䅁䅕䅁䅁䅁煂䕵䭁䍁䅉䅁䉁䅁䅁允䅁䅁䅯䅄䅁䅁杷允䅁䅁䅑䅁䑁䅁䅁䅁䭁䅁䅁䅁䙁䅁䅁䅁䅁䡷䅨权楁䅁䅁允䅁䅁䅅䅁䭁䅁䅷䅁䵁䅉䅅䅁䕁䅁䅁睁䅁䅁䅁权䅁䅁䅁兂䅁䅁䅁䩁祱䅑䅯杉䅁䅁䅅䅁䉁䅁䅁权䵁䅁䅁䍄䉁䅁䅁䅂䅁䅁䅍䅁䅁䅁䅯䅁䅁䅁䅕䅁䅁䅁䑃ふ䭁䍁䅉䅁䉁䅁䅁允䅁䅁䅯䅄䅁䅁杷允䅁䅁䅑䅁䑁䅁䅁䅁䭁䅁䅁䅁䙁䅁䅁䅁䅁䩆䄹权楁䅁䅁允䅁䅁䅅䅁䭁䅁䅷䅁䵁䅉䅅䅁䕁䅁䅁睁䅁䅁䅁权䅁䅁䅁兂䅁䅁䅁䡁污䅑䅯杉䅁䅁䅅䅁䉁䅁䅁权汁䅁䅁䍄䉁䅁䅁䅂䅁䅁䅍䅁䅁䅁䅯䅁䅁䅁䅕䅁䅁䅁ぃぱ䭁䍁䅉䅁䉁䅁䅁允䅁䅁䅯䅄䅁䅁杷允䅁䅁䅑䅁䑁䅁䅁䅁䭁䅁䅁䅁䙁䅁䅁䅁䅁䰲䅤权楁䅁䅁允䅁䅁䅅䅁䭁䅁䅷䅁䵁䅉䅅䅁䕁䅁䅁睁䅁䅁䅁权䅁䅁䅁兂䅁䅁䅁䥁㝋䅑䅯杉䅁䅁䅅䅁䉁䅁䅁权䵁䅁䅁䍄䉁䅁䅁兂䅁䅁䅍䅁䅁䅁䅯䅁䅁䅁䅕䅁䅁䅁畁啯䭁䍁䉯䅁䭁䕁䅅䅁䉁䅁䅁允䅁䅁䅯睊䅁䅁杷允䅁䅁䅑䅁䑁䅁䅁䅁䭁䅁䅁䅁䙁䅁䅁䅁䅁䭥䅖权楁䅁䅁允䅁䅁䅅䅁䭁䍁䅍䅁䵁䅉䅅䅁䕁䅁䅁睁䅁䅁䅁权䅁䅁䅁兂䅁䅁䅁䑁牱䅑䅯杉䅁䅁䅅䅁䉁䅁䅁权䵁䅁䅁䍄䉁䅁䅁䅂䅁䅁䅍䅁䅁䅁䅯䅁䅁䅁䅕䅁䅁䅁畁び䭁䍁䅉䅁䉁䅁䅁允䅁䅁䅯䅄䅁䅁杷允䅁䅁䅑䅁䑁䅁䅁䅁䭁䅁䅁䅁䙁䅁䅁䅁䅁䱅䅚权楁䅁䅁允䅁䅁䅅䅁䭁䍁䅍䅁䵁䅉䅅䅁䕁䅁䅁睁䅁䅁䅁权䅁䅁䅁兂䅁䅁䅁䭁奃䅑䅯杉䅁䅁䅅䅁䉁䅁䅁权䵁䅁䅁䍄䉁䅁䅁䅂䅁䅁䅍䅁䅁䅁䅯䅁䅁䅁䅕䅁䅁䅁瑁び䭁䍁䅉䅁䉁䅁䅁允䅁䅁䅯䅄䅁䅁杷允䅁䅁䅑䅁䑁䅁䅁䅁䭁䅁䅁䅁䙁䅁䅁䅁䅁牓䅒权楁䅁䅁允䅁䅁䅅䅁䭁䍁䅑䅁䵁䅉䅅䅁䕁䅁䅁睁䅁䅁䅁权䅁䅁䅁兂䅁䅁䅁䭁扃䅑䅯杉䅁䅁䅅䅁䉁䅁䅁权䵁䅁䅁䍄䉁䅁䅁䅂䅁䅁䅍䅁䅁䅁䅯䅁䅁䅁䅕䅁䅁䅁㡁ぱ䭁䍁䅉䅁䉁䅁䅁允䅁䅁䅯䅄䅁䅁杷允䅁䅁䅑䅁䑁䅁䅁䅁䭁䅁䅁䅁䙁䅁䅁䅁䅁䙧䅆权楁䅁䅁允䅁䅁䅅䅁䭁䅁䅷䅁䵁䅉䅅䅁䕁䅁䅁睁䅁䅁䅁权䅁䅁䅁兂䅁䅁䅁偁䙩䅑䅯杉䅁䅁䅅䅁䉁䅁䅁权䵁䅁䅁䍄䉁䅁䅁䅂䅁䅁䅍䅁䅁䅁䅯䅁䅁䅁䅕䅁䅁䅁䥁啮䭁䍁䅉䅁䉁䅁䅁允䅁䅁䅯䅄䅁䅁杷允䅁䅁䅑䅁䑁䅁䅁䅁䭁䅁䅁䅁䙁䅁䅁䅁䅁䭍䅤权楁䅁䅁允䅁䅁䅅䅁䭁䅁䅷䅁䵁䅉䅅䅁䕁䅁䅁睁䅁䅁䅁权䅁䅁䅁兂䅁䅁䅁䕁潱䅑䅯杉䅁䅁䅅䅁䉁䅁䅁权䵁䅁䅁䍄䉁䅁䅁䅂䅁䅁䅍䅁䅁䅁䅯䅁䅁䅁䅕䅁䅁䅁桃啷䭁䍁䅉䅁䉁䅁䅁允䅁䅁䅯䅄䅁䅁杷允䅁䅁䅑䅁䑁䅁䅁䅁䭁䅁䅁䅁䙁䅁䅁䅁䅁㝑䅎权楁䅁䅁允䅁䅁䅅䅁䭁䅁䅷䅁䵁䅉䅅䅁䕁䅁䅁睁䅁䅁䅁权䅁䅁䅁兂䅁䅁䅁䱁づ䅑䅯杉䅁䅁䅅䅁䉁䅁䅁权䵁䅁䅁䍄䉁䅁䅁䅂䅁䅁䅍䅁䅁䅁䅯䅁䅁䅁䅕䅁䅁䥁㝂啷䭁䍁䅉䅁䉁䅁䅁允䅁䅁䅯䅄䅁䅁杷允䅁䅁䅑䅁䑁䅁䅁䅁䭁䅁䅁䅁䙁䅁䅁䅁䅁䩑䅎权楁䅁䅁允䅁䅁䅅䅁䭁䅁䅷䅁䵁䅉䅅䅁䕁䅁䅁睁䅁䅁䅁权䅁䅁䅁兂䅁䅁䅁䩁㑂䅑䅯杉䅁䅁䅅䅁䉁䅁䅁权䵁䅁䅁䍄䉁䅁䅁䅂䅁䅁䅍䅁䅁䅁䅯䅁䅁䅁䅕䅁䅁䅁兂ば䭁䍁䅉䅁䉁䅁䅁允䅁䅁䅯䅄䅁䅁杷允䅁䅁䅑䅁䑁䅁䅁䅁䭁䅁䅁䅁䙁䅁䅁䅁䅁扇䅎权睁䅁䅁允䅁䅁䅅䅁䭁䍁䅧䅁䵁䅉䅅䅁䕁䅁䅁睁䅁䅁䅁权䅁䅁䅁兂䅁䅁䅁䑁畓䅑䅯杉䅁䅁䅅䅁䉁䅁䅁权䵁䅁䅁䍄䉁䅁䅁䅂䅁䅁䅍䅁䅁䅁䅯䅁䅁䅁䅕䅁䅁䅁䑄啳䭁䍁䅉䅁䉁䅁䅁允䅁䅁䅯䅄䅁䅁杷允䅁䅁䅑䅁䑁䅁䅁䅁䭁䅁䅁䅁䙁䅁䅁䅁䅁批䅒权楁䅁䅁允䅁䅁䅅䅁䭁䍁䅑䅁䵁䅉䅅䅁䕁䅁䅁睁䅁䅁䅁权䅁䅁䅁兂䅁䅁䅁䝁㑵䅑䅯杉䅁䅁䅅䅁䉁䅁䅁权䵁䅁䅁䍄䉁䅁䅁䅂䅁䅁䅍䅁䅁䅁䅯䅁䅁䅁䅕䅁䅁䅁扄ふ䭁䍁䅉䅁䉁䅁䅁允䅁䅁䅯䅄䅁䅁杷允䅁䅁䅑䅁䑁䅁䅁䅁䭁䅁䅁䅁䙁䅁䅁䅁䅁㝱䄱权楁䅁䅁允䅁䅁䅅䅁䭁䍁䅕䅁䵁䅉䅅䅁䙁䅁䅁睁䅁䅁䅁权䅁䅁䅁兂䅁䅁䅁乁摃䅑䅯兔䅁䅁䅯䅐䅁䅁䅅䅁䉁䅁䅁杄啁䅁䅁兎㍁䍁䄴兎睁䑁䅧杍祁䑁䅧䅁䵁䅉䅅䅁䕁䅁䅁睁䅁䅁䅁权䅁䅁䅁兂䅁䅁䅁䭁湱䅑䅯杉䅁䅁䅅䅁䉁䅁䅁权䵁䅁䅁䍄䉁䅁䅁䅂䅁䅁䅍䅁䅁䅁䅯䅁䅁䅁䅕䅁䅁䅁煃啲䭁䍁䅉䅁䉁䅁䅁允䅁䅁䅯睉䅁䅁杷允䅁䅁䅑䅁䑁䅁䅁䅁䭁䅁䅁䅁䙁䅁䅁䅁䅁䰷䅎权楁䅁䅁允䅁䅁䅅䅁䭁䅁䅷䅁䵁䅉䅅䅁䙁䅁䅁睁䅁䅁䅁权䅁䅁䅁兂䅁䅁䅁䭁奃䅑䅯䅑䅁䅁䅯兒䅁䅁䅅䅁䉁䅁䅁睁塃祗䅧䍄䉁䅁䅁䅂䅁䅁䅍䅁䅁䅁䅯䅁䅁䅁䅕䅁䅁䅁偁䕵䭁䍁䅉䅁䉁䅁䅁允䅁䅁䅯睉䅁䅁杷允䅁䅁䅑䅁䑁䅁䅁䅁䭁䅁䅁䅁䙁䅁䅁䅁䅁䱇䅰权楁䅁䅁允䅁䅁䅅䅁䭁䅁䅷䅁䵁䅉䅅䅁䕁䅁䅁睁䅁䅁䅁权䅁䅁䅁兂䅁䅁䅁䱁塩䅑䅯兇䅅䅁䅅䅁䉁䅁䅁杁湃睂杷允䅁䅁䅑䅁䑁䅁䅁䅁䭁䅁䅁䅁䙁䅁䅁䅁䅁䩄䅨权婁允䅁允䅁䅁䅅䅁䍁䱁䡉䍄䉁䅁䅁䅂䅁䅁䅍䅁䅁䅁䅯䅁䅁䅁䅕䅁䅁䅁捃ね䭁䉁䉫䅁䉁䅁䅁允䅁䅁䅉䅴䵣䅉䅅䅁䕁䅁䅁睁䅁䅁䅁权䅁䅁䅁兂䅁䅁䅁䵁⽏䅑䅯兇䅅䅁䅅䅁䉁䅁䅁杁塄睂杷允䅁䅁䅑䅁䑁䅁䅁䅁䭁䅁䅁䅁䙁䅁䅁䅁䅁䨰䄱权婁允䅁允䅁䅁䅅䅁䍁䱁䡑䍄䉁䅁䅁䅂䅁䅁䅍䅁䅁䅁䅯䅁䅁䅁䅕䅁䅁䅁ぁ歲䭁䉁䉫䅁䉁䅁䅁允䅁䅁䅉睲䵣䅉䅅䅁䕁䅁䅁睁䅁䅁䅁权䅁䅁䅁兂䅁䅁䅁䭧䕦䅑䅯兇䅅䅁䅅䅁䉁䅁䅁杁浃睂杷允䅁䅁䅑䅁䑁䅁䅁䅁䭁䅁䅁䅁䙁䅁䅁䅁䅁煗䅎权婁允䅁允䅁䅁䅅䅁䍁䱁䡉䍄䉁䅁䅁䅂䅁䅁䅍䅁䅁䅁䅯䅁䅁䅁䅕䅁䅁䅁牁䕳䭁䉁䉫䅁䉁䅁䅁允䅁䅁䅉䅳䵣䅉䅅䅁䕁䅁䅁睁䅁䅁䅁权䅁䅁䅁兂䅁䅁䅁䉁㙩䅑䅯兇䅅䅁䅅䅁䉁䅁䅁杁癃睂杷允䅁䅁䅑䅁䑁䅁䅁䅁䭁䅁䅁䅁䙁䅁䅁䅁䅁煌䅆权婁允䅁允䅁䅁䅅䅁䍁䱁䡉䍄䉁䅁䅁䅂䅁䅁䅍䅁䅁䅁䅯䅁䅁䅁䅕䅁䅁䅁潄啯䭁䉁䉫䅁䉁䅁䅁允䅁䅁䅉杳䵣䅉䅅䅁䕁䅁䅁睁䅁䅁䅁权䅁䅁䅁兂䅁䅁䅁䵁硏䅑䅯兇䅅䅁䅅䅁䉁䅁䅁杁祃睂杷允䅁䅁䅑䅁䑁䅁䅁䅁䭁䅁䅁䅁䙁䅁䅁䅁䅁㝴䅒权婁允䅁允䅁䅁䅅䅁䍁䱁䡍䍄䉁䅁䅁䅂䅁䅁䅍䅁䅁䅁䅯䅁䅁䅁䅕䅁䅁䅁权ね䭁䉁䉫䅁䉁䅁䅁允䅁䅁䅉其䵣䅉䅅䅁䕁䅁䅁睁䅁䅁䅁权䅁䅁䅁兂䅁䅁䅁䕁し䅑䅯兇䅅䅁䅅䅁䉁䅁䅁杁䉄睂杷允䅁䅁䅑䅁䑁䅁䅁䅁䭁䅁䅁䅁䙁䅁䅁䅁䅁牧䅴权婁允䅁允䅁䅁䅅䅁䍁䱁䡑䍄䉁䅁䅁兂䅁䅁䅍䅁䅁䅁䅯䅁䅁䅁䅕䅁䅁䅁㑃ぬ䭁䙁䅣䅁䭁䕁䅍䅁䉁䅁䅁允䅁䅁䅍礹䅳䅁杷允䅁䅁䅑䅁䑁䅁䅁䅁䭁䅁䅁䅁䙁䅁䅁䅁䅁煔䅤权婁允䅁允䅁䅁䅅䅁䍁䭁䡉䍄䉁䅁䅁䅂䅁䅁䅍䅁䅁䅁䅯䅁䅁䅁䅕䅁䅁䅁权䕭䭁䉁䉫䅁䉁䅁䅁允䅁䅁䅉兮䵣䅉䅅䅁䙁䅁䅁睁䅁䅁䅁权䅁䅁䅁兂䅁䅁䅁䕁潱䅑䅯睖䅁䅁䅯䅒䅁䅁䅅䅁䉁䅁䅁睁橂杓䅁䍄䉁䅁䅁䅂䅁䅁䅍䅁䅁䅁䅯䅁䅁䅁䅕䅁䅁䅁慁歱䭁䉁䉫䅁䉁䅁䅁允䅁䅁䅉杴䵣䅉䅅䅁䕁䅁䅁睁䅁䅁䅁权䅁䅁䅁兂䅁䅁䅁䑁牱䅑䅯兇䅅䅁䅅䅁䉁䅁䅁杁ㅃ睂杷允䅁䅁䅑䅁䑁䅁䅁䅁䭁䅁䅁䅁䙁䅁䅁䅁䅁䭌䄵权婁允䅁允䅁䅁䅅䅁䍁䭁䡕䍄䉁䅁䅁䅂䅁䅁䅍䅁䅁䅁䅯䅁䅁䅁䅕䅁䅁䅁潄啩䭁䉁䉫䅁䉁䅁䅁允䅁䅁䅉眰䵣䅉䅅䅁䕁䅁䅁睁䅁䅁䅁权䅁䅁䅁兂䅁䅁䅁䭁湱䅑䅯兇䅅䅁䅅䅁䉁䅁䅁杁桃睂杷允䅁䅁䅑䅁䑁䅁䅁䅁䭁䅁䅁䅁䙁䅁䅁䅁䅁牋䅂权婁允䅁允䅁䅁䅅䅁䍁䭁䠸䍄䉁䅁䅁䅂䅁䅁䅍䅁䅁䅁䅯䅁䅁䅁䅕䅁䅁䅁䅄䕥䭁䉁䉫䅁䉁䅁䅁允䅁䅁䅉眰䵣䅉䅅䅁䕁䅁䅁睁䅁䅁䅁权䅁䅁䅁兂䅁䅁䅁䵁硋䅑䅯兇䅅䅁䅅䅁䉁䅁䅁杁湃睂杷允䅁䅁䅑䅁䑁䅁䅁䅁䭁䅁䅁䅁䙁䅁䅁䅁䅁扇䅎权婁允䅁允䅁䅁䅅䅁䍁䭁䡉䍄䉁䅁䅁䅂䅁䅁䅍䅁䅁䅁䅯䅁䅁䅁䅕䅁䅁䅁睃び䭁䉁䉫䅁䉁䅁䅁允䅁䅁䅉睫䵣䅉䅅䅁䕁䅁䅁睁䅁䅁䅁权䅁䅁䅁兂䅁䅁䅁䱁穇䅑䅯兇䅅䅁䅅䅁䉁䅁䅁杁睃睂杷允䅁䅁䅑䅁䑁䅁䅁䅁䭁䅁䅁䅁䙁䅁䅁䅁䅁牡䅨权婁允䅁允䅁䅁䅅䅁䍁䭁䡉䍄䉁䅁䅁䅂䅁䅁䅍䅁䅁䅁䅯䅁䅁䅁䅕䅁䅁䅁牂䕵䭁䉁䉫䅁䉁䅁䅁允䅁䅁䅉䅱䵣䅉䅅䅁䕁䅁䅁睁䅁䅁䅁权䅁䅁䅁兂䅁䅁䅁䩁㙗䅑䅯兇䅅䅁䅅䅁䉁䅁䅁杁ぃ睂杷允䅁䅁䅑䅁䑁䅁䅁䅁䭁䅁䅁䅁䙁䅁䅁䅁䅁䩑䅎权婁允䅁允䅁䅁䅅䅁䍁乁䡅䍄䉁䅁䅁䅂䅁䅁䅍䅁䅁䅁䅯䅁䅁䅁䅕䅁䅁䅁扃ふ䭁䉁䉫䅁䉁䅁䅁允䅁䅁䅉兵䵣䅉䅅䅁䙁䅁䅁睁䅁䅁䅁权䅁䅁䅁兂䅁䅁䅁䕁潱䅑䅯兔䅁䅁䅯䅐䅁䅁䅅䅁䉁䅁䅁杄奁䅁䅁杍睁䑁䅫睍畁䑁䅑睍ぁ䑁䅣䅎ㅁ䅁䅁䍄䉁䅁䅁䅂䅁䅁䅍䅁䅁䅁䅯䅁䅁䅁䅕䅁䅁䅁扄ふ䭁䉁䉫䅁䉁䅁䅁允䅁䅁䅉䅮䵣䅉䅅䅁䕁䅁䅁睁䅁䅁䅁权䅁䅁䅁兂䅁䅁䅁䩁条䅑䅯兇䅅䅁䅅䅁䉁䅁䅁杁睃睂杷允䅁䅁䅑䅁䑁䅁䅁䅁䭁䅁䅁䅁䙁䅁䅁䅁䅁䭍䅤权婁允䅁允䅁䅁䅅䅁䍁䱁䡙䍄䉁䅁䅁䅂䅁䅁䅍䅁䅁䅁䅯䅁䅁䅁䅕䅁䅁䅁慃歳䭁䉁䉫䅁䉁䅁䅁允䅁䅁䅉典䵣䅉䅅䅁䕁䅁䅁睁䅁䅁䅁权䅁䅁䅁兂䅁䅁䅁䵁ね䅑䅯兇䅅䅁䅅䅁䉁䅁䅁杁捃睂杷允䅁䅁䅑䅁䑁䅁䅁䅁䭁䅁䅁䅁䙁䅁䅁䅁䅁扡䅨权婁允䅁允䅁䅁䅅䅁䍁䱁䡑䍄䉁䅁䅁䅂䅁䅁䅍䅁䅁䅁䅯䅁䅁䅁䅕䅁䅁䅁歃䕭䭁䉁䉫䅁䉁䅁䅁允䅁䅁䅉䅳䵣䅉䅅䅁䕁䅁䅁睁䅁䅁䅁权䅁䅁䅁兂䅁䅁䅁䱁牓䅑䅯兇䅅䅁䅅䅁䉁䅁䅁杁穃睂杷允䅁䅁䅑䅁䑁䅁䅁䅁䭁䅁䅁䅁䙁䅁䅁䅁䅁㝨䅰权婁允䅁允䅁䅁䅅䅁䍁䭁䠸䍄䉁䅁䅁䅂䅁䅁䅍䅁䅁䅁䅯䅁䅁䅁䅕䅁䅁䅁敂は䭁䉁䉫䅁䉁䅁䅁允䅁䅁䅉杳䵣䅉䅅䅁䕁䅁䅁睁䅁䅁䅁权䅁䅁䅁兂䅁䅁䅁䡁污䅑䅯兇䅅䅁䅅䅁䉁䅁䅁杁湃睂杷允䅁䅁䅑䅁䑁䅁䅁䅁䭁䅁䅁䅁䙁䅁䅁䅁䅁㝱䄱权婁允䅁允䅁䅁䅅䅁䍁䭁䡷䍄䉁䅁䅁䅂䅁䅁䅍䅁䅁䅁䅯䅁䅁䅁䅕䅁䅁䅁兂ば䭁䉁䉫䅁䉁䅁䅁允䅁䅁䅉䅳䵣䅉䅅䅁䕁䅁䅁睁䅁䅁䅁权䅁䅁䅁兂䅁䅁䅁䉁煹䅑䅯兇䅅䅁䅅䅁䉁䅁䅁杁祃睂杷允䅁䅁䅑䅁䑁䅁䅁䅁䭁䅁䅁䅁䙁䅁䅁䅁䅁扌䅎权婁允䅁允䅁䅁䅅䅁䍁䱁䡉䍄䉁䅁䅁䅂䅁䅁䅍䅁䅁䅁䅯䅁䅁䅁䅕䅁䅁䅁奄ぴ䭁䉁䉫䅁䉁䅁䅁允䅁䅁䅉睹䵣䅉䅅䅁䕁䅁䅁睁䅁䅁䅁权䅁䅁䅁兂䅁䅁䅁䩁批䅑䅯杗䅁䅁䅅䅁䉁䅁䅁权乁允䅁䍄䉁䅁䅁䅂䅁䅁䅍䅁䅁䅁䅯䅁䅁䅁䅕䅁䅁䅁塁歵䭁䉁䉫䅁䉁䅁䅁允䅁䅁䅉䅴䵣䅉䅅䅁䕁䅁䅁睁䅁䅁䅁权䅁䅁䅁兂䅁䅁䅁䅁摩䅑䅯兇䅅䅁䅅䅁䉁䅁䅁杁穃睂杷允䅁䅁䅑䅁䑁䅁䅁䅁䭁䅁䅁䅁䙁䅁䅁䅁䅁䭨䅆权婁允䅁允䅁䅁䅅䅁䍁䱁䡣䍄䉁䅁䅁䅂䅁䅁䅍䅁䅁䅁䅯䅁䅁䅁䅕䅁䅁䅁敂は䭁䍁䉁䅁䉁䅁䅁允䅁䅁䅯䅄䅁䅁杷允䅁䅁䅑䅁䑁䅁䅁䅁䭁䅁䅁䅁䙁䅁䅁䅁䅁䭐䅴权婁允䅁允䅁䅁䅅䅁䍁䱁䡧䍄䉁䅁䅁䅂䅁䅁䅍䅁䅁䅁䅯䅁䅁䅁䅕䅁䅁䅁䅃啕䭁䉁䉫䅁䉁䅁䅁允䅁䅁䅉兴䵣䅉䅅䅁䕁䅁䅁睁䅁䅁䅁权䅁䅁䅁兂䅁䅁䅁䭁瑱䅑䅯兇䅅䅁䅅䅁䉁䅁䅁杁穃睂杷允䅁䅁䅑䅁䑁䅁䅁䅁䭁䅁䅁䅁䙁䅁䅁䅁䅁㝄䅆权婁允䅁允䅁䅁䅅䅁䍁䵁䡅䍄䉁䅁䅁䅂䅁䅁䅍䅁䅁䅁䅯䅁䅁䅁䅕䅁䅁䅁䭂䕴䭁䉁䉫䅁䉁䅁䅁允䅁䅁䅉杯䵣䅉䅅䅁䕁䅁䅁睁䅁䅁䅁权䅁䅁䅁兂䅁䅁䅁䍁稶䅑䅯兇䅅䅁䅅䅁䉁䅁䅁杁祃睂杷允䅁䅁䅑䅁䑁䅁䅁䅁䭁䅁䅁䅁䙁䅁䅁䅁䅁䰷䅎权婁允䅁允䅁䅁䅅䅁䍁䱁䡑䍄䉁䅁䅁兂䅁䅁䅍䅁䅁䅁䅯䅁䅁䅁䅕䅁䅁䅁䍃ふ䭁䙁䅣䅁䭁䕁䅑䅁䉁䅁䅁允䅁䅁䅍歴䅷䅁杷允䅁䅁䅑䅁䑁䅁䅁䅁䭁䅁䅁䅁䙁䅁䅁䅁䅁䱅䅚权婁允䅁允䅁䅁䅅䅁䍁䭁䠸䍄䉁䅁䅁䅂䅁䅁䅍䅁䅁䅁䅯䅁䅁䅁䅕䅁䅁䅁乁啵䭁䉁䉫䅁䉁䅁䅁允䅁䅁䅉䅸䵣䅉䅅䅁䙁䅁䅁睁䅁䅁䅁权䅁䅁䅁兂䅁䅁䅁䍁稶䅑䅯杒䅁䅁䅯睑䅁䅁䅅䅁䉁䅁䅁兂睂䝋䵰㥕⽺睐杷允䅁䅁䅑䅁䑁䅁䅁䅁䭁䅁䅁䅁䙁䅁䅁䅁䅁㝧䅴权婁允䅁允䅁䅁䅅䅁䍁䱁䡁䍄䉁䅁䅁䅂䅁䅁䅍䅁䅁䅁䅯䅁䅁䅁䅕䅁䅁䅁潃啫䭁䉁䉫䅁䉁䅁䅁允䅁䅁䅉朰䵣䅉䅅䅁䕁䅁䅁睁䅁䅁䅁权䅁䅁䅁兂䅁䅁䅁䕁潱䅑䅯兇䅅䅁䅅䅁䉁䅁䅁杁睃睂杷允䅁䅁䅑䅁䑁䅁䅁䅁䭁䅁䅁䅁䙁䅁䅁䅁䅁捯䅆权婁允䅁允䅁䅁䅅䅁䍁䭁䡣䍄䉁䅁䅁䅂䅁䅁䅍䅁䅁䅁䅯䅁䅁䅁䅕䅁䅁䅁元䕥䭁䉁䉫䅁䉁䅁䅁允䅁䅁䅉䄰䵣䅉䅅䅁䕁䅁䅁睁䅁䅁䅁权䅁䅁䅁兂䅁䅁䅁䱁塩䅑䅯杇䅅䅁䅅䅁䉁䅁䅁权捁允䅁䍄䉁䅁䅁䅂䅁䅁䅍䅁䅁䅁䅯䅁䅁䅁䅕䅁䅁䅁䵁䕭䭁䉁䉯䅁䉁䅁䅁允䅁䅁䅯䅈䅅䅁杷允䅁䅁䅑䅁䑁䅁䅁䅁䭁䅁䅁䅁䙁䅁䅁䅁䅁煌䅆权慁允䅁允䅁䅁䅅䅁䭁䝁䅁䅁䵁䅉䅅䅁䙁䅁䅁睁䅁䅁䅁权䅁䅁䅁兂䅁䅁䅁䅁㡥䅑䅯兔䅁䅁䅯児䅁䅁䅅䅁䉁䅁䅁杄坁䅁䅁睎ㅁ䑁䅅杌睁䑁䅫兎㑁䑁䅑兏䅁䅁杷允䅁䅁䅑䅁䑁䅁䅁䅁䭁䅁䅁䅁䙁䅁䅁䅁䅁牌䅎权慁允䅁允䅁䅁䅅䅁䭁䉁䈰䅁䵁䅉䅅䅁䕁䅁䅁睁䅁䅁䅁权䅁䅁䅁兂䅁䅁䅁䡁汩䅑䅯杇䅅䅁䅅䅁䉁䅁䅁权摁允䅁䍄䉁䅁䅁䅂䅁䅁䅍䅁䅁䅁䅯䅁䅁䅁䅕䅁䅁䅁佂ば䭁䉁䉯䅁䉁䅁䅁允䅁䅁䅯睇䅅䅁杷允䅁䅁䅕䅁䑁䅁䅁䅁䭁䅁䅁䅁䙁䅁䅁䅁䅁䩯䅴权㙁䅁䅁权⽁䅁䅁允䅁䅁䅅䅁佁䉁䅑䅁硁䑁䅁兏㑁䑁䅑免穁䑁䅧睎䅁䅁杷允䅁䅁䅑䅁䑁䅁䅁䅁䭁䅁䅁䅁䙁䅁䅁䅁䅁㝄䅆权慁允䅁允䅁䅁䅅䅁䭁䝁䅁䅁䵁䅉䅅䅁䕁䅁䅁睁䅁䅁䅁权䅁䅁䅁兂䅁䅁䅁䩁批䅑䅯杇䅅䅁䅅䅁䉁䅁䅁权敁允䅁䍄䉁䅁䅁䅂䅁䅁䅍䅁䅁䅁䅯䅁䅁䅁䅕䅁䅁䅁㑄啨䭁䍁䉁䅁䉁䅁䅁允䅁䅁䅯儲䅅䅁杷允䅁䅁䅑䅁䑁䅁䅁䅁䭁䅁䅁䅁䙁䅁䅁䅁䅁煇䅰权慁允䅁允䅁䅁䅅䅁䭁䉁䈰䅁䵁䅉䅅䅁䙁䅁䅁睁䅁䅁䅁权䅁䅁䅁兂䅁䅁䅁佁穹䅑䅯杒䅁䅁䅯睑䅁䅁䅅䅁䉁䅁䅁兂䕁杬夹浐䩄睶杷允䅁䅁䅑䅁䑁䅁䅁䅁䭁䅁䅁䅁䙁䅁䅁䅁䅁㝆䅰权慁允䅁允䅁䅁䅅䅁䭁䝁䅁䅁䵁䅉䅅䅁䙁䅁䅁睁䅁䅁䅁权䅁䅁䅁兂䅁䅁䅁䅁㐫䅑䅯睒䅁䅁䅯児䅁䅁䅅䅁䉁䅁䅁杄坁䅁䅁免㍁䑁䅕杌㍁䑁䅧免硁䑁䅑李䅁䅁杷允䅁䅁䅑䅁䑁䅁䅁䅁䭁䅁䅁䅁䙁䅁䅁䅁䅁䨰䄱权慁允䅁允䅁䅁䅅䅁䭁䉁䉷䅁䵁䅉䅅䅁䙁䅁䅁睁䅁䅁䅁权䅁䅁䅁兂䅁䅁䅁䕁呃䅑䅯杏䅁䅁䅯材䅁䅁䅅䅁䉁䅁䅁杄佁䅁䅁杍㑁䑁䅙兏祁䑁䅁䅁䵁䅉䅅䅁䕁䅁䅁睁䅁䅁䅁权䅁䅁䅁兂䅁䅁䅁䉁晓䅑䅯杇䅅䅁䅅䅁䉁䅁䅁权摁允䅁䍄䉁䅁䅁䅂䅁䅁䅍䅁䅁䅁䅯䅁䅁䅁䅕䅁䅁䅁䥃啯䭁䉁䉯䅁䉁䅁䅁允䅁䅁䅯先䅅䅁杷允䅁䅁䅑䅁䑁䅁䅁䅁䭁䅁䅁䅁䙁䅁䅁䅁䅁牰䅤权慁允䅁允䅁䅁䅅䅁䭁䉁䉳䅁䵁䅉䅅䅁䙁䅁䅁睁䅁䅁䅁权䅁䅁䅁兂䅁䅁䅁䍁睵䅑䅯杏䅁䅁䅯睐䅁䅁䅅䅁䉁䅁䅁杄䭁䅁䅁李ぁ䑁䅣䅏䅁䅁杷允䅁䅁䅑䅁䑁䅁䅁䅁䭁䅁䅁䅁䙁䅁䅁䅁䅁扒䅒权慁允䅁允䅁䅁䅅䅁䭁䉁䉷䅁䵁䅉䅅䅁䕁䅁䅁睁䅁䅁䅁权䅁䅁䅁兂䅁䅁䅁䙁橱䅑䅯杇䅅䅁䅅䅁䉁䅁䅁权摁允䅁䍄䉁䅁䅁䅂䅁䅁䅍䅁䅁䅁䅯䅁䅁䅁䅕䅁䅁䅁偁䕵䭁䉁䉯䅁䉁䅁䅁允䅁䅁䅯先䅅䅁杷允䅁䅁䅑䅁䑁䅁䅁䅁䭁䅁䅁䅁䙁䅁䅁䅁䅁煕䅴权慁允䅁允䅁䅁䅅䅁䭁䝁䅁䅁䵁䅉䅅䅁䕁䅁䅁睁䅁䅁䅁权䅁䅁䅁兂䅁䅁䅁䍁畹䅑䅯杇䅅䅁䅅䅁䉁䅁䅁权摁允䅁䍄䉁䅁䅁䅂䅁䅁䅍䅁䅁䅁䅯䅁䅁䅁䅕䅁䅁䅁奄ぴ䭁䉁䉯䅁䉁䅁䅁允䅁䅁䅯䅙䅁䅁杷允䅁䅁䅑䅁䑁䅁䅁䅁䭁䅁䅁䅁䙁䅁䅁䅁䅁牋䅂权慁允䅁允䅁䅁䅅䅁䭁䉁䈰䅁䵁䅉䅅䅁䕁䅁䅁睁䅁䅁䅁权䅁䅁䅁兂䅁䅁䅁䕁呃䅑䅯杇䅅䅁䅅䅁䉁䅁䅁权敁允䅁䍄䉁䅁䅁䅂䅁䅁䅍䅁䅁䅁䅯䅁䅁䅁䅕䅁䅁䅁䍄啳䭁䉁䉯䅁䉁䅁䅁允䅁䅁䅯睇䅅䅁杷允䅁䅁䅑䅁䑁䅁䅁䅁䭁䅁䅁䅁䙁䅁䅁䅁䅁扇䅎权慁允䅁允䅁䅁䅅䅁䭁䉁䉷䅁䵁䅉䅅䅁䕁䅁䅁睁䅁䅁䅁权䅁䅁䅁兂䅁䅁䅁䱁べ䅑䅯杇䅅䅁䅅䅁䉁䅁䅁权摁允䅁䍄䉁䅁䅁䅂䅁䅁䅍䅁䅁䅁䅯䅁䅁䅁䅕䅁䅁䅁煂䕵䭁䉁䉯䅁䉁䅁䅁允䅁䅁䅯先䅅䅁杷允䅁䅁䅑䅁䑁䅁䅁䅁䭁䅁䅁䅁䙁䅁䅁䅁䅁䡷䅨权慁允䅁允䅁䅁䅅䅁䭁䉁䉳䅁䵁䅉䅅䅁䕁䅁䅁睁䅁䅁䅁权䅁䅁䅁兂䅁䅁䅁䩁㙗䅑䅯杇䅅䅁䅅䅁䉁䅁䅁权摁允䅁䍄䉁䅁䅁兂䅁䅁䅍䅁䅁䅁䅯䅁䅁䅁䅕䅁䅁䅁允歴䭁䕁䅫䅁䭁䑁䄸䅁䉁䅁䅁允䅁䅁䄴杅䅁䑁䅑杌ㅁ䑁䅣兏祁䑁䅕兎䅁䅁杷允䅁䅁䅑䅁䑁䅁䅁䅁䭁䅁䅁䅁䙁䅁䅁䅁䅁㝭䅴权慁允䅁允䅁䅁䅅䅁䭁䝁䅁䅁䵁䅉䅅䅁䕁䅁䅁睁䅁䅁䅁权䅁䅁䅁兂䅁䅁䅁䭁奃䅑䅯杇䅅䅁䅅䅁䉁䅁䅁权摁允䅁䍄䉁䅁䅁䅂䅁䅁䅍䅁䅁䅁䅯䅁䅁䅁䅕䅁䅁䥁㝂啷䭁䉁䉯䅁䉁䅁䅁允䅁䅁䅯䅙䅁䅁杷允䅁䅁䅑䅁䑁䅁䅁䅁䭁䅁䅁䅁䙁䅁䅁䅁䅁䩃䄱权慁允䅁允䅁䅁䅅䅁䭁䉁䈰䅁䵁䅉䅅䅁䕁䅁䅁睁䅁䅁䅁权䅁䅁䅁兂䅁䅁䅁佁桩䅑䅯杇䅅䅁䅅䅁䉁䅁䅁权摁允䅁䍄䉁䅁䅁䅂䅁䅁䅍䅁䅁䅁䅯䅁䅁䅁䅕䅁䅁䅁䙂䕴䭁䭁䅍䅁䉁䅁䅁允䅁䅁䅯䅥䅅䅁杷允䅁䅁䅑䅁䑁䅁䅁䅁䭁䅁䅁䅁䙁䅁䅁䅁䅁煘䅎权慁允䅁允䅁䅁䅅䅁䭁䉁䈰䅁䵁䅉䅅䅁䕁䅁䅁睁䅁䅁䅁权䅁䅁䅁兂䅁䅁䅁䥁㝋䅑䅯杇䅅䅁䅅䅁䉁䅁䅁权摁允䅁䍄䉁䅁䅁䅂䅁䅁䅍䅁䅁䅁䅯䅁䅁䅁䅕䅁䅁䅁㉂啰䭁䉁䉯䅁䉁䅁䅁允䅁䅁䅯先䅅䅁杷允䅁䅁䅑䅁䑁䅁䅁䅁䭁䅁䅁䅁䙁䅁䅁䅁䅁䭎䄵权慁允䅁允䅁䅁䅅䅁䭁䉁䈰䅁䵁䅉䅅䅁䕁䅁䅁睁䅁䅁䅁权䅁䅁䅁兂䅁䅁䅁䵁ね䅑䅯杇䅅䅁䅅䅁䉁䅁䅁权捁允䅁䍄䉁䅁䅁䅂䅁䅁䅍䅁䅁䅁䅯䅁䅁䅁䅕䅁䅁䅁捁歱䭁䉁䉯䅁䉁䅁䅁允䅁䅁䅯先䅅䅁杷允䅁䅁䅑䅁䑁䅁䅁䅁䭁䅁䅁䅁䙁䅁䅁䅁䅁䭴䅴权慁允䅁允䅁䅁䅅䅁䭁䉁䈰䅁䵁䅉䅅䅁䕁䅁䅁睁䅁䅁䅁权䅁䅁䅁兂䅁䅁䅁䉁㉃䅑䅯杇䅅䅁䅅䅁䉁䅁䅁权摁允䅁䍄䉁䅁䅁䅂䅁䅁䅍䅁䅁䅁䅯䅁䅁䅁䅕䅁䅁䅁牁䕳䭁䉁䉯䅁䉁䅁䅁允䅁䅁䅯先䅅䅁杷允䅁䅁䅑䅁䑁䅁䅁䅁䭁䅁䅁䅁䙁䅁䅁䅁䅁䩯䅴权慁允䅁允䅁䅁䅅䅁䭁䉁䈴䅁䵁䅉䅅䅁䕁䅁䅁睁䅁䅁䅁权䅁䅁䅁兂䅁䅁䅁䵁硏䅑䅯杇䅅䅁䅅䅁䉁䅁䅁权扁允䅁䍄䉁䅁䅁䅂䅁䅁䅍䅁䅁䅁䅯䅁䅁䅁䅕䅁䅁䅁䭂䕱䭁䥁䅳䅁䉁䅁䅁允䅁䅁䅯䅄䅁䅁杷允䅁䅁䅑䅁䑁䅁䅁䅁䭁䅁䅁䅁䙁䅁䅁䅁䅁扌䅎权慁允䅁允䅁䅁䅅䅁䭁䉁䈰䅁䵁䅉䅅䅁䕁䅁䅁睁䅁䅁䅁权䅁䅁䅁兂䅁䅁䅁䱁穇䅑䅯杇䅅䅁䅅䅁䉁䅁䅁权摁允䅁䍄䉁䅁䅁䅂䅁䅁䅍䅁䅁䅁䅯䅁䅁䅁䅕䅁䅁䅁扄ふ䭁䉁䉯䅁䉁䅁䅁允䅁䅁䅯先䅅䅁杷允䅁䅁䅑䅁䑁䅁䅁䅁䭁䅁䅁䅁䙁䅁䅁䅁䅁䙧䅆权慁允䅁允䅁䅁䅅䅁䭁䉁䈰䅁䵁䅉䅅䅁䕁䅁䅁睁䅁䅁䅁权䅁䅁䅁兂䅁䅁䅁䉁煹䅑䅯睩䅁䅁䅅䅁䉁䅁䅁权䵁䅁䅁䍄䉁䅁䅁䅂䅁䅁䅍䅁䅁䅁䅯䅁䅁䅁䅕䅁䅁䅁牃啶䭁䉁䉯䅁䉁䅁䅁允䅁䅁䅯先䅅䅁杷允䅁䅁䅕䅁䑁䅁䅁䅁䭁䅁䅁䅁䙁䅁䅁䅁䅁煗䅎权㙁䅁䅁权⽁䅁䅁允䅁䅁䅅䅁佁䉁䅑䅁硁䑁䅁睍ぁ䑁䅙兏ぁ䑁䅕睎䅁䅁杷允䅁䅁䅑䅁䑁䅁䅁䅁䭁䅁䅁䅁䙁䅁䅁䅁䅁䤶䅬权慁允䅁允䅁䅁䅅䅁䭁䉁䈴䅁䵁䅉䅅䅁䙁䅁䅁睁䅁䅁䅁权䅁䅁䅁兂䅁䅁䅁䥁桩䅑䅯睖䅁䅁䅯兑䅁䅁䅅䅁䉁䅁䅁睁㍁材䅁䍄䉁䅁䅁䅂䅁䅁䅍䅁䅁䅁䅯䅁䅁䅁䅕䅁䅁䅁煃ば䭁䉁䉯䅁䉁䅁䅁允䅁䅁䅯睇䅅䅁杷允䅁䅁䅕䅁䑁䅁䅁䅁䭁䅁䅁䅁䙁䅁䅁䅁䅁煔䅤权䅂䅁䅁权䉂䅁䅁允䅁䅁䅅䅁䑁䉁晰䅂䵁䅉䅅䅁䕁䅁䅁睁䅁䅁䅁权䅁䅁䅁兂䅁䅁䅁䑁牱䅑䅯杇䅅䅁䅅䅁䉁䅁䅁权杂䅁䅁䍄䉁䅁䅁䅂䅁䅁䅍䅁䅁䅁䅯䅁䅁䅁䅕䅁䅁䅁煃啲䭁䉁䉯䅁䉁䅁䅁允䅁䅁䅯先䅅䅁杷允䅁䅁䅑䅁䑁䅁䅁䅁䭁䅁䅁䅁䙁䅁䅁䅁䅁煣䄹权慁允䅁允䅁䅁䅅䅁䭁䉁䈰䅁䵁䅉䅅䅁䕁䅁䅁睁䅁䅁䅁权䅁䅁䅁兂䅁䅁䅁䕁ぱ䅑䅯杇䅅䅁䅅䅁䉁䅁䅁权捁允䅁䍄䉁䅁䅁䅂䅁䅁䅍䅁䅁䅁䅯䅁䅁䅁䅕䅁䅁䅁奁歵䭁䉁䉯䅁䉁䅁䅁允䅁䅁䅯䅙䅁䅁杷允䅁䅁䅑䅁䑁䅁䅁䅁䭁䅁䅁䅁䙁䅁䅁䅁䅁䰷䅎权慁允䅁允䅁䅁䅅䅁䭁䉁䈰䅁䵁䅉䅅䅁䕁䅁䅁睁䅁䅁䅁权䅁䅁䅁兂䅁䅁䅁䅁㔲䅑䅯杇䅅䅁䅅䅁䉁䅁䅁权杂䅁䅁䍄䉁䅁䅁䅂䅁䅁䅍䅁䅁䅁䅯䅁䅁䅁䅕䅁䅁䅁坃䕯䭁䉁䉯䅁䉁䅁䅁允䅁䅁䅯䅈䅅䅁杷允䅁䅁䅑䅁䑁䅁䅁䅁䭁䅁䅁䅁䙁䅁䅁䅁䅁䠰䄱权慁允䅁允䅁䅁䅅䅁䭁䉁䈴䅁䵁䅉䅅䅁䙁䅁䅁睁䅁䅁䅁权䅁䅁䅁兂䅁䅁䅁䅁㡡䅑䅯杏䅁䅁䅯児䅁䅁䅅䅁䉁䅁䅁杄十䅁䅁杍㕁䑁䅙兏㉁䑁䅙睎㑁䅁䅁䍄䉁䅁䅁䅂䅁䅁䅍䅁䅁䅁䅯䅁䅁䅁䅕䅁䅁䅁睁ば䭁䉁䉯䅁䉁䅁䅁允䅁䅁䅯睇䅅䅁杷允䅁䅁䅑䅁䑁䅁䅁䅁䭁䅁䅁䅁䙁䅁䅁䅁䅁䨰䄱权䭃䅁䅁允䅁䅁䅅䅁䭁䍁䅣䅁䵁䅉䅅䅁䕁䅁䅁睁䅁䅁䅁权䅁䅁䅁兂䅁䅁䅁䕁潱䅑䅯杇䅅䅁䅅䅁䉁䅁䅁权摁允䅁䍄䉁䅁䅁䅂䅁䅁䅍䅁䅁䅁䅯䅁䅁䅁䅕䅁䅁䅁㡁ぱ䭁䉁䉯䅁䉁䅁䅁允䅁䅁䅯䅙䅁䅁杷允䅁䅁䅑䅁䑁䅁䅁䅁䭁䅁䅁䅁䙁䅁䅁䅁䅁䤫䅖权慁允䅁允䅁䅁䅅䅁䭁䉁䈰䅁䵁䅉䅅䅁䕁䅁䅁睁䅁䅁䅁权䅁䅁䅁兂䅁䅁䅁䭁䉈䅑䅯杇䅅䅁䅅䅁䉁䅁䅁权摁允䅁䍄䉁䅁䅁䅂䅁䅁䅍䅁䅁䅁䅯䅁䅁䅁䅕䅁䅁䅁䑄ぶ䭁䉁䉯䅁䉁䅁䅁允䅁䅁䅯睇䅅䅁杷允䅁䅁䅑䅁䑁䅁䅁䅁䭁䅁䅁䅁䙁䅁䅁䅁䅁牭䅊权慁允䅁允䅁䅁䅅䅁䭁䉁䉳䅁䵁䅉䅅䅁䕁䅁䅁睁䅁䅁䅁权䅁䅁䅁兂䅁䅁䅁䕁穏䅑䅯杇䅅䅁䅅䅁䉁䅁䅁权摁允䅁䍄䉁䅁䅁䅂䅁䅁䅍䅁䅁䅁䅯䅁䅁䅁䅕䅁䅁䅁㍃䕴䭁䉁䉯䅁䉁䅁䅁允䅁䅁䅯睇䅅䅁杷允䅁䅁䅑䅁䑁䅁䅁䅁䭁䅁䅁䅁䙁䅁䅁䅁䅁牊䅚权慁允䅁允䅁䅁䅅䅁䭁䉁䈰䅁䵁䅉䅅䅁䕁䅁䅁睁䅁䅁䅁权䅁䅁䅁兂䅁䅁䅁䝁㑭䅑䅯杇䅅䅁䅅䅁䉁䅁䅁权摁允䅁䍄䉁䅁䅁䅂䅁䅁䅍䅁䅁䅁䅯䅁䅁䅁䅕䅁䅁䅁元䕥䭁䉁䉯䅁䉁䅁䅁允䅁䅁䅯杈䅅䅁杷允䅁䅁䅑䅁䑁䅁䅁䅁䭁䅁䅁䅁䙁䅁䅁䅁䅃㡰䅒权慁允䅁允䅁䅁䅅䅁䭁䝁䅁䅁䵁䅉䅅䅁䕁䅁䅁睁䅁䅁䅁权䅁䅁䅁兂䅁䅁䅁䱁塩䅑䅯杗䅁䅁䅅䅁䉁䅁䅁权浄䅁䅁䍄䉁䅁䅁䅂䅁䅁䅍䅁䅁䅁䅯䅁䅁䅁䅕䅁䅁䅁潄啩䭁䙁䅯䅁䉁䅁䅁允䅁䅁䅯兄䅅䅁杷允䅁䅁䅑䅁䑁䅁䅁䅁䭁䅁䅁䅁䙁䅁䅁䅁䅁䩄䅨权慂䅁䅁允䅁䅁䅅䅁䭁佁䅙䅁䵁䅉䅅䅁䕁䅁䅁睁䅁䅁䅁权䅁䅁䅁兂䅁䅁䅁䭁㍡䅑䅯杗䅁䅁䅅䅁䉁䅁䅁权捂䅁䅁䍄䉁䅁䅁䅂䅁䅁䅍䅁䅁䅁䅯䅁䅁䅁䅕䅁䅁䅁䕃啯䭁䙁䅯䅁䉁䅁䅁允䅁䅁䅯兙䅁䅁杷允䅁䅁䅑䅁䑁䅁䅁䅁䭁䅁䅁䅁䙁䅁䅁䅁䅁扳䅎权慂䅁䅁允䅁䅁䅅䅁䭁䝁䅅䅁䵁䅉䅅䅁䕁䅁䅁睁䅁䅁䅁权䅁䅁䅁兂䅁䅁䅁乁摃䅑䅯杗䅁䅁䅅䅁䉁䅁䅁权浄䅁䅁䍄䉁䅁䅁䅂䅁䅁䅍䅁䅁䅁䅯䅁䅁䅁䅕䅁䅁䅁䥃啯䭁䙁䅯䅁䉁䅁䅁允䅁䅁䅯兙䅁䅁杷允䅁䅁䅑䅁䑁䅁䅁䅁䭁䅁䅁䅁䙁䅁䅁䅁䅁䰲䅤权慂䅁䅁允䅁䅁䅅䅁䭁䝁䅁䅁䵁䅉䅅䅁䕁䅁䅁睁䅁䅁䅁权䅁䅁䅁兂䅁䅁䅁䩁㝵䅑䅯杗䅁䅁䅅䅁䉁䅁䅁权杂䅁䅁䍄䉁䅁䅁䅂䅁䅁䅍䅁䅁䅁䅯䅁䅁䅁䅕䅁䅁䅁婁び䭁䙁䅯䅁䉁䅁䅁允䅁䅁䅯党䅁䅁杷允䅁䅁䅑䅁䑁䅁䅁䅁䭁䅁䅁䅁䙁䅁䅁䅁䅁扒䅒权慂䅁䅁允䅁䅁䅅䅁䭁䝁䅕䅁䵁䅉䅅䅁䙁䅁䅁睁䅁䅁䅁权䅁䅁䅁兂䅁䅁䅁䅁㔲䅑䅯兔䅁䅁䅯材䅁䅁䅅䅁䉁䅁䅁杄啁䅁䅁杍㉁䍁䄴李㑁䑁䅅䅍㕁䑁䅣䅁䵁䅉䅅䅁䕁䅁䅁睁䅁䅁䅁权䅁䅁䅁兂䅁䅁䅁䕁渶䅑䅯杗䅁䅁䅅䅁䉁䅁䅁权扂䅁䅁䍄䉁䅁䅁䅂䅁䅁䅍䅁䅁䅁䅯䅁䅁䅁䅕䅁䅁䅁慁歱䭁䙁䅯䅁䉁䅁䅁允䅁䅁䅯兙䅁䅁杷允䅁䅁䅑䅁䑁䅁䅁䅁䭁䅁䅁䅁䙁䅁䅁䅁䅁䭌䄵权慂䅁䅁允䅁䅁䅅䅁䭁䝁䅅䅁䵁䅉䅅䅁䕁䅁䅁睁䅁䅁䅁权䅁䅁䅁兂䅁䅁䅁䵁硏䅑䅯杗䅁䅁䅅䅁䉁䅁䅁权扂䅁䅁䍄䉁䅁䅁䅂䅁䅁䅍䅁䅁䅁䅯䅁䅁䅁䅕䅁䅁䅁歃䕭䭁䙁䅯䅁䉁䅁䅁允䅁䅁䅯兙䅁䅁杷允䅁䅁䅑䅁䑁䅁䅁䅁䭁䅁䅁䅁䙁䅁䅁䅁䅁牋䅂权慂䅁䅁允䅁䅁䅅䅁䭁䝁䅅䅁䵁䅉䅅䅁䕁䅁䅁睁䅁䅁䅁权䅁䅁䅁兂䅁䅁䅁䵁硋䅑䅯杗䅁䅁䅅䅁䉁䅁䅁权扂䅁䅁䍄䉁䅁䅁䅂䅁䅁䅍䅁䅁䅁䅯䅁䅁䅁䅕䅁䅁䅁㑄啨䭁䑁䅁䅁䉁䅁䅁允䅁䅁䅯䅋䅁䅁杷允䅁䅁䅑䅁䑁䅁䅁䅁䭁䅁䅁䅁䙁䅁䅁䅁䅁䬶䅆权慂䅁䅁允䅁䅁䅅䅁䭁䝁䅅䅁䵁䅉䅅䅁䕁䅁䅁睁䅁䅁䅁权䅁䅁䅁兂䅁䅁䅁䙁樶䅑䅯杗䅁䅁䅅䅁䉁䅁䅁权桂䅁䅁䍄䉁䅁䅁䅂䅁䅁䅍䅁䅁䅁䅯䅁䅁䅁䅕䅁䅁䅁煃ば䭁䙁䅯䅁䉁䅁䅁允䅁䅁䅯睗䅁䅁杷允䅁䅁䅑䅁䑁䅁䅁䅁䭁䅁䅁䅁䙁䅁䅁䅁䅁䱳䅎权慂䅁䅁允䅁䅁䅅䅁䭁䝁䅅䅁䵁䅉䅅䅁䕁䅁䅁睁䅁䅁䅁权䅁䅁䅁兂䅁䅁䅁䡁汩䅑䅯杗䅁䅁䅅䅁䉁䅁䅁权桂䅁䅁䍄䉁䅁䅁䅂䅁䅁䅍䅁䅁䅁䅯䅁䅁䅁䅕䅁䅁䅁㡃䕴䭁䙁䅯䅁䉁䅁䅁允䅁䅁䅯兙䅁䅁杷允䅁䅁䅑䅁䑁䅁䅁䅁䭁䅁䅁䅁䙁䅁䅁䅁䅁批䅒权慂䅁䅁允䅁䅁䅅䅁䭁佁䅙䅁䵁䅉䅅䅁䕁䅁䅁睁䅁䅁䅁权䅁䅁䅁兂䅁䅁䅁䭁䉈䅑䅯杗䅁䅁䅅䅁䉁䅁䅁权桂䅁䅁䍄䉁䅁䅁䅂䅁䅁䅍䅁䅁䅁䅯䅁䅁䅁䅕䅁䅁䅁煂䕵䭁䙁䅯䅁䉁䅁䅁允䅁䅁䅯兙䅁䅁杷允䅁䅁䅑䅁䑁䅁䅁䅁䭁䅁䅁䅁䙁䅁䅁䅁䅁䡷䅨权慂䅁䅁允䅁䅁䅅䅁䭁䙁䅳䅁䵁䅉䅅䅁䙁䅁䅁睁䅁䅁䅁权䅁䅁䅁兂䅁䅁䅁䱁牓䅑䅯䅑䅁䅁䅯兒䅁䅁䅅䅁䉁䅁䅁睁楃䅁䅁䍄䉁䅁䅁䅂䅁䅁䅍䅁䅁䅁䅯䅁䅁䅁䅕䅁䅁䅁权䕭䭁䙁䅯䅁䉁䅁䅁允䅁䅁䅯兙䅁䅁杷允䅁䅁䅑䅁䑁䅁䅁䅁䭁䅁䅁䅁䙁䅁䅁䅁䅁䩑䅎权慂䅁䅁允䅁䅁䅅䅁䭁䅁䈰䅁䵁䅉䅅䅁䕁䅁䅁睁䅁䅁䅁权䅁䅁䅁兂䅁䅁䅁䉁晓䅑䅯杗䅁䅁䅅䅁䉁䅁䅁权桂䅁䅁䍄䉁䅁䅁䅂䅁䅁䅍䅁䅁䅁䅯䅁䅁䅁䅕䅁䅁䅁㉂啰䭁䙁䅯䅁䉁䅁䅁允䅁䅁䅯兙䅁䅁杷允䅁䅁䅑䅁䑁䅁䅁䅁䭁䅁䅁䅁䙁䅁䅁䅁䅁㝄䅨权慂䅁䅁允䅁䅁䅅䅁䭁䝁䅅䅁䵁䅉䅅䅁䙁䅁䅁睁䅁䅁䅁权䅁䅁䅁兂䅁䅁䅁䭧䕦䅑䅯杏䅁䅁䅯児䅁䅁䅅䅁䉁䅁䅁杄允䅁䅁兎祁䑁䅅免硁䑁䅉杍䅁䅁杷允䅁䅁䅑䅁䑁䅁䅁䅁䭁䅁䅁䅁䙁䅁䅁䅁䅁㜲䅴权慂䅁䅁允䅁䅁䅅䅁䭁䝁䅅䅁䵁䅉䅅䅁䕁䅁䅁睁䅁䅁䅁权䅁䅁䅁兂䅁䅁䅁䙁湃䅑䅯杗䅁䅁䅅䅁䉁䅁䅁权扂䅁䅁䍄䉁䅁䅁䅂䅁䅁䅍䅁䅁䅁䅯䅁䅁䅁䅕䅁䅁䅁偁啳䭁䙁䅯䅁䉁䅁䅁允䅁䅁䅯䅙䅁䅁杷允䅁䅁䅕䅁䑁䅁䅁䅁䭁䅁䅁䅁䙁䅁䅁䅁䅁㝄䅆权塂䅁䅁权䕂䅁䅁允䅁䅁䅅䅁䑁䍁潷䅁䵁䅉䅅䅁䕁䅁䅁睁䅁䅁䅁权䅁䅁䅁兂䅁䅁䅁䱁牓䅑䅯杗䅁䅁䅅䅁䉁䅁䅁权桂䅁䅁䍄䉁䅁䅁䅂䅁䅁䅍䅁䅁䅁䅯䅁䅁䅁䅕䅁䅁䅁ぁ歲䭁䙁䅯䅁䉁䅁䅁允䅁䅁䅯兙䅁䅁杷允䅁䅁䅑䅁䑁䅁䅁䅁䭁䅁䅁䅁䙁䅁䅁䅁䅁㝋䅂权慂䅁䅁允䅁䅁䅅䅁䭁䝁䅅䅁䵁䅉䅅䅁䕁䅁䅁睁䅁䅁䅁权䅁䅁䅁兂䅁䅁䅁䍁稲䅑䅯杗䅁䅁䅅䅁䉁䅁䅁权桂䅁䅁䍄䉁䅁䅁䅂䅁䅁䅍䅁䅁䅁䅯䅁䅁䅁䅕䅁䅁䅁祂ひ䭁䙁䅯䅁䉁䅁䅁允䅁䅁䅯兙䅁䅁杷允䅁䅁䅑䅁䑁䅁䅁䅁䭁䅁䅁䅁䙁䅁䅁䅁䅁㝧䅴权慂䅁䅁允䅁䅁䅅䅁䭁䝁䅅䅁䵁䅉䅅䅁䕁䅁䅁睁䅁䅁䅁权䅁䅁䅁兂䅁䅁䅁䝁㑵䅑䅯杗䅁䅁䅅䅁䉁䅁䅁权桂䅁䅁䍄䉁䅁䅁䅂䅁䅁䅍䅁䅁䅁䅯䅁䅁䅁䅕䅁䅁䅁塁歵䭁䙁䅯䅁䉁䅁䅁允䅁䅁䅯䅙䅁䅁杷允䅁䅁䅑䅁䑁䅁䅁䅁䭁䅁䅁䅁䙁䅁䅁䅁䅁牓䅒权慂䅁䅁允䅁䅁䅅䅁䭁䝁䅕䅁䵁䅉䅅䅁䕁䅁䅁睁䅁䅁䅁权䅁䅁䅁兂䅁䅁䅁䥁㝋䅑䅯杗䅁䅁䅅䅁䉁䅁䅁权桂䅁䅁䍄䉁䅁䅁䅂䅁䅁䅍䅁䅁䅁䅯䅁䅁䅁䅕䅁䅁䅁权ね䭁䙁䅯䅁䉁䅁䅁允䅁䅁䅯兄䅅䅁杷允䅁䅁䅑䅁䑁䅁䅁䅁䭁䅁䅁䅁䙁䅁䅁䅁䅁䙧䅆权慂䅁䅁允䅁䅁䅅䅁䭁䝁䅅䅁䵁䅉䅅䅁䕁䅁䅁睁䅁䅁䅁权䅁䅁䅁兂䅁䅁䅁䭁㥵䅑䅯杗䅁䅁䅅䅁䉁䅁䅁权桂䅁䅁䍄䉁䅁䅁䅂䅁䅁䅍䅁䅁䅁䅯䅁䅁䅁䅕䅁䅁䅁㙁ぱ䭁䙁䅯䅁䉁䅁䅁允䅁䅁䅯䅙䅁䅁杷允䅁䅁䅑䅁䑁䅁䅁䅁䭁䅁䅁䅁䙁䅁䅁䅁䅁牌䅎权慂䅁䅁允䅁䅁䅅䅁䭁䝁䅅䅁䵁䅉䅅䅁䙁䅁䅁睁䅁䅁䅁权䅁䅁䅁兂䅁䅁䅁䵁㑂䅑䅯兔䅁䅁䅯材䅁䅁䅅䅁䉁䅁䅁杄啁䅁䅁睍㉁䍁䄴睍㍁䑁䅕䅎穁䑁䅅䅁䵁䅉䅅䅁䕁䅁䅁睁䅁䅁䅁权䅁䅁䅁兂䅁䅁䅁佁穹䅑䅯杗䅁䅁䅅䅁䉁䅁䅁权桂䅁䅁䍄䉁䅁䅁兂䅁䅁䅍䅁䅁䅁䅯䅁䅁䅁䅕䅁䅁䅁煂䕵䭁䙁䅣䅁䭁䕁䅅䅁䉁䅁䅁允䅁䅁䅍呑䅑䅁杷允䅁䅁䅑䅁䑁䅁䅁䅁䭁䅁䅁䅁䙁䅁䅁䅁䅁䱅䅚权慂䅁䅁允䅁䅁䅅䅁䭁䝁䅅䅁䵁䅉䅅䅁䕁䅁䅁睁䅁䅁䅁权䅁䅁䅁兂䅁䅁䅁䅁㔲䅑䅯杗䅁䅁䅅䅁䉁䅁䅁权杂䅁䅁䍄䉁䅁䅁䅂䅁䅁䅍䅁䅁䅁䅯䅁䅁䅁䅕䅁䅁䅁潃啫䭁䙁䅯䅁䉁䅁䅁允䅁䅁䅯兄䅅䅁杷允䅁䅁䅕䅁䑁䅁䅁䅁䭁䅁䅁䅁䙁䅁䅁䅁䅁牊䅚权䡂䅁䅁权㥁䅁䅁允䅁䅁䅅䅁佁䉁䅁䅁祁䍁䄴䅎ㅁ䑁䅍兎㍁䅁䅁䍄䉁䅁䅁兂䅁䅁䅍䅁䅁䅁䅯䅁䅁䅁䅕䅁䅁䅁煂䕵䭁䕁䅫䅁䭁䑁䅷䅁䉁䅁䅁允䅁䅁䄴䅆䅁䑁䅅免畁䑁䅣兎祁䑁䅣䅍祁䅁䅁䍄䉁䅁䅁䅂䅁䅁䅍䅁䅁䅁䅯䅁䅁䅁䅕䅁䅁䅁奁歵䭁䙁䅯䅁䉁䅁䅁允䅁䅁䅯䅙䅁䅁杷允䅁䅁䅑䅁䑁䅁䅁䅁䭁䅁䅁䅁䙁䅁䅁䅁䅁䩃䄱权慂䅁䅁允䅁䅁䅅䅁䭁䝁䅅䅁䵁䅉䅅䅁䕁䅁䅁睁䅁䅁䅁权䅁䅁䅁兂䅁䅁䅁䩁条䅑䅯杗䅁䅁䅅䅁䉁䅁䅁权求䅁䅁䍄䉁䅁䅁䅂䅁䅁䅍䅁䅁䅁䅯䅁䅁䅁䅕䅁䅁䅁㑄啨䭁䙁䅯䅁䉁䅁䅁允䅁䅁䅯兙䅁䅁杷允䅁䅁䅑䅁䑁䅁䅁䅁䭁䅁䅁䅁䙁䅁䅁䅁䅁㝷䄹权慂䅁䅁允䅁䅁䅅䅁䭁䙁䅳䅁䵁䅉䅅䅁䕁䅁䅁睁䅁䅁䅁权䅁䅁䅁兂䅁䅁䅁䕁穏䅑䅯杗䅁䅁䅅䅁䉁䅁䅁权桂䅁䅁䍄䉁䅁䅁兂䅁䅁䅍䅁䅁䅁䅯䅁䅁䅁䅕䅁䅁䅁硃び䭁䕁䅁䅁䭁䕁䅕䅁䉁䅁䅁允䅁䅁䅍杂䅁䅁杷允䅁䅁䅑䅁䑁䅁䅁䅁䭁䅁䅁䅁䙁䅁䅁䅁䅁㝴䅒权慂䅁䅁允䅁䅁䅅䅁䭁䙁䅳䅁䵁䅉䅅䅁䕁䅁䅁睁䅁䅁䅁权䅁䅁䅁兂䅁䅁䅁䍁㉡䅑䅯杗䅁䅁䅅䅁䉁䅁䅁权桂䅁䅁䍄䉁䅁䅁䅂䅁䅁䅍䅁䅁䅁䅯䅁䅁䅁䅕䅁䅁䅁灂䕵䭁䙁䅯䅁䉁䅁䅁允䅁䅁䅯兙䅁䅁杷允䅁䅁䅑䅁䑁䅁䅁䅁䭁䅁䅁䅁䙁䅁䅁䅁䅁䡫䅨权慂䅁䅁允䅁䅁䅅䅁䭁䅁䈰䅁䵁䅉䅅䅁䕁䅁䅁睁䅁䅁䅁权䅁䅁䅁兂䅁䅁䅁䡧䉶䅑䅯睰䅁䅁䅅䅁䉁䅁䅁权灃䅁䅁䍄䉁䅁䅁䅂䅁䅁䅍䅁䅁䅁䅯䅁䅁䅁䅕䅁䅁䅁䡃歵䭁䙁䅯䅁䉁䅁䅁允䅁䅁䅯兙䅁䅁杷允䅁䅁䅑䅁䑁䅁䅁䅁䭁䅁䅁䅁䙁䅁䅁䅁䅁䩵䅤权䵃䅁䅁允䅁䅁䅅䅁䭁佁䅅䅁䵁䅉䅅䅁䕁䅁䅁睁䅁䅁䅁权䅁䅁䅁兂䅁䅁䅁䅁她䅑䅯䅪䅁䅁䅅䅁䉁䅁䅁权桄䅁䅁䍄䉁䅁䅁䅂䅁䅁䅍䅁䅁䅁䅯䅁䅁䅁䅕䅁䅁䅁允歴䭁䥁䅷䅁䉁䅁䅁允䅁䅁䅯眳䅁䅁杷允䅁䅁䅑䅁䑁䅁䅁䅁䭁䅁䅁䅁䙁䅁䅁䅁䅁㝄䅨权䵃䅁䅁允䅁䅁䅅䅁䭁乁䄸䅁䵁䅉䅅䅁䕁䅁䅁睁䅁䅁䅁权䅁䅁䅁兂䅁䅁䅁䥁桩䅑䅯䅪䅁䅁䅅䅁䉁䅁䅁权晄䅁䅁䍄䉁䅁䅁兂䅁䅁䅍䅁䅁䅁䅯䅁䅁䅁䅕䅁䅁䅁ぁ歲䭁䕁䅁䅁䭁䕁䅑䅁䉁䅁䅁允䅁䅁䅍睄䅅䅁杷允䅁䅁䅑䅁䑁䅁䅁䅁䭁䅁䅁䅁䙁䅁䅁䅁䅁䨰䄱权橃䅁䅁允䅁䅁䅅䅁䭁佁䅙䅁䵁䅉䅅䅁䕁䅁䅁睁䅁䅁䅁权䅁䅁䅁兂䅁䅁䅁䑁畓䅑䅯䅪䅁䅁䅅䅁䉁䅁䅁权晄䅁䅁䍄䉁䅁䅁䅂䅁䅁䅍䅁䅁䅁䅯䅁䅁䅁䅕䅁䅁䅁捃ね䭁䥁䅷䅁䉁䅁䅁允䅁䅁䅯朴䅁䅁杷允䅁䅁䅑䅁䑁䅁䅁䅁䭁䅁䅁䅁䙁䅁䅁䅁䅁㝭䅴权䵃䅁䅁允䅁䅁䅅䅁䭁䥁䄴䅁䵁䅉䅅䅁䕁䅁䅁睁䅁䅁䅁权䅁䅁䅁兂䅁䅁䅁乁摃䅑䅯䅪䅁䅁䅅䅁䉁䅁䅁权桄䅁䅁䍄䉁䅁䅁䅂䅁䅁䅍䅁䅁䅁䅯䅁䅁䅁䅕䅁䅁䅁牃啶䭁䥁䅷䅁䉁䅁䅁允䅁䅁䅯眳䅁䅁杷允䅁䅁䅑䅁䑁䅁䅁䅁䭁䅁䅁䅁䙁䅁䅁䅁䅁煌䅆权䵃䅁䅁允䅁䅁䅅䅁䭁䥁䄴䅁䵁䅉䅅䅁䕁䅁䅁睁䅁䅁䅁权䅁䅁䅁兂䅁䅁䅁䕁渶䅑䅯䅪䅁䅁䅅䅁䉁䅁䅁权乃䅁䅁䍄䉁䅁䅁䅂䅁䅁䅍䅁䅁䅁䅯䅁䅁䅁䅕䅁䅁䅁慁歱䭁䥁䅷䅁䉁䅁䅁允䅁䅁䅯眳䅁䅁杷允䅁䅁䅑䅁䑁䅁䅁䅁䭁䅁䅁䅁䙁䅁䅁䅁䅁牊䅚权䵃䅁䅁允䅁䅁䅅䅁䭁乁䄸䅁䵁䅉䅅䅁䕁䅁䅁睁䅁䅁䅁权䅁䅁䅁兂䅁䅁䅁䕁し䅑䅯䅪䅁䅁䅅䅁䉁䅁䅁权杄䅁䅁䍄䉁䅁䅁䅂䅁䅁䅍䅁䅁䅁䅯䅁䅁䅁䅕䅁䅁䅁扄ふ䭁䥁䅷䅁䉁䅁䅁允䅁䅁䅯眳䅁䅁杷允䅁䅁䅑䅁䑁䅁䅁䅁䭁䅁䅁䅁䙁䅁䅁䅁䅁煕䅴权䵃䅁䅁允䅁䅁䅅䅁䭁䥁䄴䅁䵁䅉䅅䅁䕁䅁䅁睁䅁䅁䅁权䅁䅁䅁兂䅁䅁䅁䝁㑵䅑䅯䅪䅁䅁䅅䅁䉁䅁䅁权晄䅁䅁䍄䉁䅁䅁䅂䅁䅁䅍䅁䅁䅁䅯䅁䅁䅁䅕䅁䅁䅁䑃ふ䭁䥁䅷䅁䉁䅁䅁允䅁䅁䅯眳䅁䅁杷允䅁䅁䅑䅁䑁䅁䅁䅁䭁䅁䅁䅁䙁䅁䅁䅁䅁䬶䅆权䵃䅁䅁允䅁䅁䅅䅁䭁乁䄸䅁䵁䅉䅅䅁䕁䅁䅁睁䅁䅁䅁权䅁䅁䅁兂䅁</t>
  </si>
  <si>
    <t>䅁䅁䍁睱䅑䅯䅪䅁䅁䅅䅁䉁䅁䅁权晄䅁䅁䍄䉁䅁䅁䅂䅁䅁䅍䅁䅁䅁䅯䅁䅁䅁䅕䅁䅁䅁坃䕯䭁䥁䅷䅁䉁䅁䅁允䅁䅁䅯䄴䅁䅁杷允䅁䅁䅑䅁䑁䅁䅁䅁䭁䅁䅁䅁䙁䅁䅁䅁䅁䱳䅎权䵃䅁䅁允䅁䅁䅅䅁䭁乁䄸䅁䵁䅉䅅䅁䕁䅁䅁睁䅁䅁䅁权䅁䅁䅁兂䅁䅁䅁䱁べ䅑䅯䅪䅁䅁䅅䅁䉁䅁䅁权晄䅁䅁䍄䉁䅁䅁䅂䅁䅁䅍䅁䅁䅁䅯䅁䅁䅁䅕䅁䅁䥁㝂啷䭁䥁䅷䅁䉁䅁䅁允䅁䅁䅯杪䅁䅁杷允䅁䅁䅕䅁䑁䅁䅁䅁䭁䅁䅁䅁䙁䅁䅁䅁䅁㝧䅴权䩂䅁䅁权㡁䅁䅁允䅁䅁䅅䅁佁䉁䅑䅁硁䑁䅍杌睁䑁䅙䅍穁䑁䅫睎䅁䅁杷允䅁䅁䅑䅁䑁䅁䅁䅁䭁䅁䅁䅁䙁䅁䅁䅁䅁牰䅤权䵃䅁䅁允䅁䅁䅅䅁䭁䅁䅷䅁䵁䅉䅅䅁䕁䅁䅁睁䅁䅁䅁权䅁䅁䅁兂䅁䅁䅁䅁砫䅑䅯䅪䅁䅁䅅䅁䉁䅁䅁权佃䅁䅁䍄䉁䅁䅁䅂䅁䅁䅍䅁䅁䅁䅯䅁䅁䅁䅕䅁䅁䅁煂䕵䭁䥁䅷䅁䉁䅁䅁允䅁䅁䅯眳䅁䅁杷允䅁䅁䅑䅁䑁䅁䅁䅁䭁䅁䅁䅁䙁䅁䅁䅁䅁䡷䅨权䵃䅁䅁允䅁䅁䅅䅁䭁䥁䄰䅁䵁䅉䅅䅁䕁䅁䅁睁䅁䅁䅁权䅁䅁䅁兂䅁䅁䅁䅁摩䅑䅯䅪䅁䅁䅅䅁䉁䅁䅁权晄䅁䅁䍄䉁䅁䅁䅂䅁䅁䅍䅁䅁䅁䅯䅁䅁䅁䅕䅁䅁䅁啁の䭁䥁䅷䅁䉁䅁䅁允䅁䅁䅯眳䅁䅁杷允䅁䅁䅑䅁䑁䅁䅁䅁䭁䅁䅁䅁䙁䅁䅁䅁䅁䭈䅰权䵃䅁䅁允䅁䅁䅅䅁䭁乁䄸䅁䵁䅉䅅䅁䕁䅁䅁睁䅁䅁䅁权䅁䅁䅁兂䅁䅁䅁䩁㙗䅑䅯䅪䅁䅁䅅䅁䉁䅁䅁权晄䅁䅁䍄䉁䅁䅁䅂䅁䅁䅍䅁䅁䅁䅯䅁䅁䅁䅕䅁䅁䅁权䕭䭁䥁䅷䅁䉁䅁䅁允䅁䅁䅯眳䅁䅁杷允䅁䅁䅑䅁䑁䅁䅁䅁䭁䅁䅁䅁䙁䅁䅁䅁䅁䩑䅎权䵃䅁䅁允䅁䅁䅅䅁䭁佁䅉䅁䵁䅉䅅䅁䕁䅁䅁睁䅁䅁䅁权䅁䅁䅁兂䅁䅁䅁䙁樶䅑䅯䅪䅁䅁䅅䅁䉁䅁䅁权晄䅁䅁䍄䉁䅁䅁䅂䅁䅁䅍䅁䅁䅁䅯䅁䅁䅁䅕䅁䅁䅁歃䕭䭁䥁䅷䅁䉁䅁䅁允䅁䅁䅯眳䅁䅁杷允䅁䅁䅑䅁䑁䅁䅁䅁䭁䅁䅁䅁䙁䅁䅁䅁䅁䭥䅖权䵃䅁䅁允䅁䅁䅅䅁䭁乁䄸䅁䵁䅉䅅䅁䕁䅁䅁睁䅁䅁䅁权䅁䅁䅁兂䅁䅁䅁䡁污䅑䅯䅪䅁䅁䅅䅁䉁䅁䅁权晄䅁䅁䍄䉁䅁䅁䅂䅁䅁䅍䅁䅁䅁䅯䅁䅁䅁䅕䅁䅁䅁兂ば䭁䥁䅷䅁䉁䅁䅁允䅁䅁䅯兪䅁䅁杷允䅁䅁䅑䅁䑁䅁䅁䅁䭁䅁䅁䅁䙁䅁䅁䅁䅁㝆䅰权䵃䅁䅁允䅁䅁䅅䅁䭁䥁䄴䅁䵁䅉䅅䅁䕁䅁䅁睁䅁䅁䅁权䅁䅁䅁兂䅁䅁䅁䱁牓䅑䅯䅪䅁䅁䅅䅁䉁䅁䅁权晄䅁䅁䍄䉁䅁䅁兂䅁䅁䅍䅁䅁䅁䅯䅁䅁䅁䅕䅁䅁䅁乁啵䭁䍁䉯䅁䭁䕁䅅䅁䉁䅁䅁允䅁䅁䅯睊䅁䅁杷允䅁䅁䅑䅁䑁䅁䅁䅁䭁䅁䅁䅁䙁䅁䅁䅁䅁䰲䅤权䵃䅁䅁允䅁䅁䅅䅁䭁䥁䄴䅁䵁䅉䅅䅁䕁䅁䅁睁䅁䅁䅁权䅁䅁䅁兂䅁䅁䅁䍁睵䅑䅯䅪䅁䅁䅅䅁䉁䅁䅁权晄䅁䅁䍄䉁䅁䅁䅂䅁䅁䅍䅁䅁䅁䅯䅁䅁䅁䅕䅁䅁䅁䕃啯䭁䥁䅷䅁䉁䅁䅁允䅁䅁䅯眳䅁䅁杷允䅁䅁䅑䅁䑁䅁䅁䅁䭁䅁䅁䅁䙁䅁䅁䅁䅁㝷䅆权䵃䅁䅁允䅁䅁䅅䅁䭁䥁䄰䅁䵁䅉䅅䅁䕁䅁䅁睁䅁䅁䅁权䅁䅁䅁兂䅁䅁䅁䍁稲䅑䅯䅪䅁䅁䅅䅁䉁䅁䅁权晄䅁䅁䍄䉁䅁䅁䅂䅁䅁䅍䅁䅁䅁䅯䅁䅁䅁䅕䅁䅁䅁硃び䭁䥁䅷䅁䉁䅁䅁允䅁䅁䅯眳䅁䅁杷允䅁䅁䅑䅁䑁䅁䅁䅁䭁䅁䅁䅁䙁䅁䅁䅁䅁䱇䅰权畁䅁䅁允䅁䅁䅅䅁䭁䅁䅷䅁䵁䅉䅅䅁䕁䅁䅁睁䅁䅁䅁权䅁䅁䅁兂䅁䅁䅁䵁ね䅑䅯䅪䅁䅁䅅䅁䉁䅁䅁权桄䅁䅁䍄䉁䅁䅁䅂䅁䅁䅍䅁䅁䅁䅯䅁䅁䅁䅕䅁䅁䅁䍃ふ䭁䥁䅷䅁䉁䅁䅁允䅁䅁䅯眳䅁䅁杷允䅁䅁䅑䅁䑁䅁䅁䅁䭁䅁䅁䅁䙁䅁䅁䅁䅁䩯䅴权䵃䅁䅁允䅁䅁䅅䅁䭁佁䅉䅁䵁䅉䅅䅁䕁䅁䅁睁䅁䅁䅁权䅁䅁䅁兂䅁䅁䅁佁䩩䅑䅯䅪䅁䅁䅅䅁䉁䅁䅁权楄䅁䅁䍄䉁䅁䅁䅂䅁䅁䅍䅁䅁䅁䅯䅁䅁䅁䅕䅁䅁䅁煃啲䭁䥁䅷䅁䉁䅁䅁允䅁䅁䅯眳䅁䅁杷允䅁䅁䅑䅁䑁䅁䅁䅁䭁䅁䅁䅁䙁䅁䅁䅁䅃㡰䅒权䵃䅁䅁允䅁䅁䅅䅁䭁䥁䄴䅁䵁䅉䅅䅁䕁䅁䅁睁䅁䅁䅁权䅁䅁䅁兂䅁䅁䅁䭁湱䅑䅯䅪䅁䅁䅅䅁䉁䅁䅁权乃䅁䅁䍄䉁䅁䅁䅂䅁䅁䅍䅁䅁䅁䅯䅁䅁䅁䅕䅁䅁䅁祂ひ䭁䥁䅷䅁䉁䅁䅁允䅁䅁䅯眳䅁䅁杷允䅁䅁䅑䅁䑁䅁䅁䅁䭁䅁䅁䅁䙁䅁䅁䅁䅁煏䅴权䵃䅁䅁允䅁䅁䅅䅁䭁䥁䄴䅁䵁䅉䅅䅁䕁䅁䅁睁䅁䅁䅁权䅁䅁䅁兂䅁䅁䅁䕁ぱ䅑䅯䅪䅁䅁䅅䅁䉁䅁䅁权杄䅁䅁䍄䉁䅁䅁䅂䅁䅁䅍䅁䅁䅁䅯䅁䅁䅁䅕䅁䅁䅁獄び䭁䥁䅷䅁䉁䅁䅁允䅁䅁䅯眳䅁䅁杷允䅁䅁䅑䅁䑁䅁䅁䅁䭁䅁䅁䅁䙁䅁䅁䅁䅁䩱䅆权䵃䅁䅁允䅁䅁䅅䅁䭁佁䅉䅁䵁䅉䅅䅁䕁䅁䅁睁䅁䅁䅁权䅁䅁䅁兂䅁䅁䅁䅁㔲䅑䅯䅪䅁䅁䅅䅁䉁䅁䅁权佃䅁䅁䍄䉁䅁䅁䅂䅁䅁䅍䅁䅁䅁䅯䅁䅁䅁䅕䅁䅁䅁兄啦䭁䥁䅷䅁䉁䅁䅁允䅁䅁䅯朴䅁䅁杷允䅁䅁䅑䅁䑁䅁䅁䅁䭁䅁䅁䅁䙁䅁䅁䅁䅁䭍䅤权䵃䅁䅁允䅁䅁䅅䅁䭁䥁䄰䅁䵁䅉䅅䅁䙁䅁䅁睁䅁䅁䅁权䅁䅁䅁兂䅁䅁䅁䙁湃䅑䅯杋䅅䅁䅯兑䅁䅁䅅䅁䉁䅁䅁权湁䅁䅁䍄䉁䅁䅁䅂䅁䅁䅍䅁䅁䅁䅯䅁䅁䅁䅕䅁䅁䅁䭂䕱䭁䥁䅷䅁䉁䅁䅁允䅁䅁䅯眳䅁䅁杷允䅁䅁䅑䅁䑁䅁䅁䅁䭁䅁䅁䅁䙁䅁䅁䅁䅁䭐䅴权䵃䅁䅁允䅁䅁䅅䅁䭁䥁䄴䅁䵁䅉䅅䅁䕁䅁䅁睁䅁䅁䅁权䅁䅁䅁兂䅁䅁䅁偁䙩䅑䅯䅪䅁䅁䅅䅁䉁䅁䅁权晄䅁䅁䍄䉁䅁䅁䅂䅁䅁䅍䅁䅁䅁䅯䅁䅁䅁䅕䅁䅁䅁䑄ぶ䭁䥁䅷䅁䉁䅁䅁允䅁䅁䅯兪䅁䅁杷允䅁䅁䅑䅁䑁䅁䅁䅁䭁䅁䅁䅁䙁䅁䅁䅁䅁㝑䅎权䵃䅁䅁允䅁䅁䅅䅁䭁乁䄸䅁䵁䅉䅅䅁䕁䅁䅁睁䅁䅁䅁权䅁䅁䅁兂䅁䅁䅁䱁づ䅑䅯䅪䅁䅁䅅䅁䉁䅁䅁权乃䅁䅁䍄䉁䅁䅁兂䅁䅁䅍䅁䅁䅁䅯䅁䅁䅁䅕䅁䅁䅁乁啵䭁䕁䄰䅁䭁䑁䄸䅁䉁䅁䅁允䅁䅁䄴䅆䅁䑁䅉李畁䑁䅅李㉁䑁䅁兏硁䅁䅁䍄䉁䅁䅁䅂䅁䅁䅍䅁䅁䅁䅯䅁䅁䅁䅕䅁䅁䅁灂䕵䭁䥁䅷䅁䉁䅁䅁允䅁䅁䅯眳䅁䅁杷允䅁䅁䅑䅁䑁䅁䅁䅁䭁䅁䅁䅁䙁䅁䅁䅁䅁䡫䅨权䵃䅁䅁允䅁䅁䅅䅁䭁佁䅉䅁䵁䅉䅅䅁䕁䅁䅁睁䅁䅁䅁权䅁䅁䅁兂䅁䅁䅁䥁㙥䅑䅯䅪䅁䅁䅅䅁䉁䅁䅁权晄䅁䅁䍄䉁䅁䅁䅂䅁䅁䅍䅁䅁䅁䅯䅁䅁䅁䅕䅁䅁䅁㑃ぬ䭁䭁䅍䅁䉁䅁䅁允䅁䅁䅯朵䅁䅁杷允䅁䅁䅑䅁䑁䅁䅁䅁䭁䅁䅁䅁䙁䅁䅁䅁䅁䩄䅨权橃䅁䅁允䅁䅁䅅䅁䭁佁䅙䅁䵁䅉䅅䅁䕁䅁䅁睁䅁䅁䅁权䅁䅁䅁兂䅁䅁䅁䙁橱䅑䅯睯䅁䅁䅅䅁䉁䅁䅁权煄䅁䅁䍄䉁䅁䅁䅂䅁䅁䅍䅁䅁䅁䅯䅁䅁䅁䅕䅁䅁䅁偁䕵䭁䭁䅍䅁䉁䅁䅁允䅁䅁䅯眵䅁䅁杷允䅁䅁䅑䅁䑁䅁䅁䅁䭁䅁䅁䅁䙁䅁䅁䅁䅁䩮䅴权橃䅁䅁允䅁䅁䅅䅁䭁䡁䉣䅁䵁䅉䅅䅁䕁䅁䅁睁䅁䅁䅁权䅁䅁䅁兂䅁䅁䅁䵁硋䅑䅯睯䅁䅁䅅䅁䉁䅁䅁权歃䅁䅁䍄䉁䅁䅁䅂䅁䅁䅍䅁䅁䅁䅯䅁䅁䅁䅕䅁䅁䅁允歴䭁䭁䅍䅁䉁䅁䅁允䅁䅁䅯朶䅁䅁杷允䅁䅁䅑䅁䑁䅁䅁䅁䭁䅁䅁䅁䙁䅁䅁䅁䅁䭩䅆权橃䅁䅁允䅁䅁䅅䅁䭁佁䄴䅁䵁䅉䅅䅁䕁䅁䅁睁䅁䅁䅁权䅁䅁䅁兂䅁䅁䅁䅁摩䅑䅯睯䅁䅁䅅䅁䉁䅁䅁权煄䅁䅁䍄䉁䅁䅁䅂䅁䅁䅍䅁䅁䅁䅯䅁䅁䅁䅕䅁䅁䅁啁の䭁䭁䅍䅁䉁䅁䅁允䅁䅁䅯朶䅁䅁杷允䅁䅁䅑䅁䑁䅁䅁䅁䭁䅁䅁䅁䙁䅁䅁䅁䅁煌䅆权橃䅁䅁允䅁䅁䅅䅁䭁䭁䅕䅁䵁䅉䅅䅁䙁䅁䅁睁䅁䅁䅁权䅁䅁䅁兂䅁䅁䅁䵁⽏䅑䅯杋䅅䅁䅯兑䅁䅁䅅䅁䉁䅁䅁权湁䅁䅁䍄䉁䅁䅁䅂䅁䅁䅍䅁䅁䅁䅯䅁䅁䅁䅕䅁䅁䅁坃䕯䭁䭁䅍䅁䉁䅁䅁允䅁䅁䅯儶䅁䅁杷允䅁䅁䅑䅁䑁䅁䅁䅁䭁䅁䅁䅁䙁䅁䅁䅁䅁䭴䅴权畁䅁䅁允䅁䅁䅅䅁䭁䅁䅷䅁䵁䅉䅅䅁䕁䅁䅁睁䅁䅁䅁权䅁䅁䅁兂䅁䅁䅁䕁渶䅑䅯睯䅁䅁䅅䅁䉁䅁䅁权歃䅁䅁䍄䉁䅁䅁兂䅁䅁䅍䅁䅁䅁䅯䅁䅁䅁䅕䅁䅁䥁㝂啷䭁䕁䅣䅁䭁䑁䄸䅁䉁䅁䅁允䅁䅁䄴䅅䅁䑁䅅杌穁䑁䅣睎祁䑁䅉䅁䵁䅉䅅䅁䕁䅁䅁睁䅁䅁䅁权䅁䅁䅁兂䅁䅁䅁乁㍩䅑䅯睯䅁䅁䅅䅁䉁䅁䅁权汃䅁䅁䍄䉁䅁䅁䅂䅁䅁䅍䅁䅁䅁䅯䅁䅁䅁䅕䅁䅁䅁慁歱䭁䭁䅍䅁䉁䅁䅁允䅁䅁䅯眵䅁䅁杷允䅁䅁䅑䅁䑁䅁䅁䅁䭁䅁䅁䅁䙁䅁䅁䅁䅁牓䅒权橃䅁䅁允䅁䅁䅅䅁䭁䡁䉧䅁䵁䅉䅅䅁䕁䅁䅁睁䅁䅁䅁权䅁䅁䅁兂䅁䅁䅁䙁牋䅑䅯睯䅁䅁䅅䅁䉁䅁䅁权汃䅁䅁䍄䉁䅁䅁䅂䅁䅁䅍䅁䅁䅁䅯䅁䅁䅁䅕䅁䅁䅁獁歲䭁䭁䅍䅁䉁䅁䅁允䅁䅁䅯䄶䅁䅁杷允䅁䅁䅑䅁䑁䅁䅁䅁䭁䅁䅁䅁䙁䅁䅁䅁䅁牋䅂权橃䅁䅁允䅁䅁䅅䅁䭁佁䅯䅁䵁䅉䅅䅁䕁䅁䅁睁䅁䅁䅁权䅁䅁䅁兂䅁䅁䅁䱁穃䅑䅯睯䅁䅁䅅䅁䉁䅁䅁权煄䅁䅁䍄䉁䅁䅁䅂䅁䅁䅍䅁䅁䅁䅯䅁䅁䅁䅕䅁䅁䅁㡃䕴䭁䭁䅍䅁䉁䅁䅁允䅁䅁䅯朶䅁䅁杷允䅁䅁䅑䅁䑁䅁䅁䅁䭁䅁䅁䅁䙁䅁䅁䅁䅁牰䅤权橃䅁䅁允䅁䅁䅅䅁䭁䡁䉫䅁䵁䅉䅅䅁䕁䅁䅁睁䅁䅁䅁权䅁䅁䅁兂䅁䅁䅁䝁㑵䅑䅯睯䅁䅁䅅䅁䉁䅁䅁权煄䅁䅁䍄䉁䅁䅁䅂䅁䅁䅍䅁䅁䅁䅯䅁䅁䅁䅕䅁䅁䅁煂䕵䭁䭁䅍䅁䉁䅁䅁允䅁䅁䅯朶䅁䅁杷允䅁䅁䅑䅁䑁䅁䅁䅁䭁䅁䅁䅁䙁䅁䅁䅁䅁㝋䅂权橃䅁䅁允䅁䅁䅅䅁䭁佁䅯䅁䵁䅉䅅䅁䕁䅁䅁睁䅁䅁䅁权䅁䅁䅁兂䅁䅁䅁䩁㙗䅑䅯睯䅁䅁䅅䅁䉁䅁䅁权煄䅁䅁䍄䉁䅁䅁䅂䅁䅁䅍䅁䅁䅁䅯䅁䅁䅁䅕䅁䅁䅁兄啦䭁䭁䅍䅁䉁䅁䅁允䅁䅁䅯兰䅁䅁杷允䅁䅁䅑䅁䑁䅁䅁䅁䭁䅁䅁䅁䙁䅁䅁䅁䅁䱅䅚权湃䅁䅁允䅁䅁䅅䅁䭁䱁䄴䅁䵁䅉䅅䅁䕁䅁䅁睁䅁䅁䅁权䅁䅁䅁兂䅁䅁䅁䩁㝵䅑䅯睯䅁䅁䅅䅁䉁䅁䅁权汃䅁䅁䍄䉁䅁䅁䅂䅁䅁䅍䅁䅁䅁䅯䅁䅁䅁䅕䅁䅁䅁䅃啕䭁䭁䅍䅁䉁䅁䅁允䅁䅁䅯朶䅁䅁杷允䅁䅁䅑䅁䑁䅁䅁䅁䭁䅁䅁䅁䙁䅁䅁䅁䅁煘䅎权橃䅁䅁允䅁䅁䅅䅁䭁佁䅯䅁䵁䅉䅅䅁䕁䅁䅁睁䅁䅁䅁权䅁䅁䅁兂䅁䅁䅁䑁畓䅑䅯睯䅁䅁䅅䅁䉁䅁䅁权潄䅁䅁䍄䉁䅁䅁䅂䅁䅁䅍䅁䅁䅁䅯䅁䅁䅁䅕䅁䅁䅁权䕭䭁䭁䅍䅁䉁䅁䅁允䅁䅁䅯来䅅䅁杷允䅁䅁䅑䅁䑁䅁䅁䅁䭁䅁䅁䅁䙁䅁䅁䅁䅁扌䅎权橃䅁䅁允䅁䅁䅅䅁䭁佁䄴䅁䵁䅉䅅䅁䕁䅁䅁睁䅁䅁䅁权䅁䅁䅁兂䅁䅁䅁䕁呃䅑䅯睯䅁䅁䅅䅁䉁䅁䅁权㍂允䅁䍄䉁䅁䅁䅂䅁䅁䅍䅁䅁䅁䅯䅁䅁䅁䅕䅁䅁䅁䕃啯䭁䭁䅍䅁䉁䅁䅁允䅁䅁䅯朷䅁䅁杷允䅁䅁䅑䅁䑁䅁䅁䅁䭁䅁䅁䅁䙁䅁䅁䅁䅁㝆䅰权橃䅁䅁允䅁䅁䅅䅁䭁䭁䅕䅁䵁䅉䅅䅁䕁䅁䅁睁䅁䅁䅁权䅁䅁䅁兂䅁䅁䅁䡧䉶䅑䅯睯䅁䅁䅅䅁䉁䅁䅁权汃䅁䅁䍄䉁䅁䅁䅂䅁䅁䅍䅁䅁䅁䅯䅁䅁䅁䅕䅁䅁䅁㉂啰䭁䭁䅍䅁䉁䅁䅁允䅁䅁䅯朷䅁䅁杷允䅁䅁䅑䅁䑁䅁䅁䅁䭁䅁䅁䅁䙁䅁䅁䅁䅁䭕䅤权橃䅁䅁允䅁䅁䅅䅁䭁䭁䅑䅁䵁䅉䅅䅁䕁䅁䅁睁䅁䅁䅁权䅁䅁䅁兂䅁䅁䅁䉁煹䅑䅯睯䅁䅁䅅䅁䉁䅁䅁权湄䅁䅁䍄䉁䅁䅁䅂䅁䅁䅍䅁䅁䅁䅯䅁䅁䅁䅕䅁䅁䅁ぃぱ䭁䭁䅍䅁䉁䅁䅁允䅁䅁䅯朶䅁䅁杷允䅁䅁䅑䅁䑁䅁䅁䅁䭁䅁䅁䅁䙁䅁䅁䅁䅁㝷䅆权橃䅁䅁允䅁䅁䅅䅁䭁䭁䅑䅁䵁䅉䅅䅁䕁䅁䅁睁䅁䅁䅁权䅁䅁䅁兂䅁䅁䅁䱁穇䅑䅯睯䅁䅁䅅䅁䉁䅁䅁权煄䅁䅁䍄䉁䅁䅁䅂䅁䅁䅍䅁䅁䅁䅯䅁䅁䅁䅕䅁䅁䅁䩄䕴䭁䭁䅍䅁䉁䅁䅁允䅁䅁䅯朵䅁䅁杷允䅁䅁䅑䅁䑁䅁䅁䅁䭁䅁䅁䅁䙁䅁䅁䅁䅁牧䅴权橃䅁䅁允䅁䅁䅅䅁䭁佁䄴䅁䵁䅉䅅䅁䕁䅁䅁睁䅁䅁䅁权䅁䅁䅁兂䅁䅁䅁乁㝵䅑䅯睯䅁䅁䅅䅁䉁䅁䅁权煄䅁䅁䍄䉁䅁䅁䅂䅁䅁䅍䅁䅁䅁䅯䅁䅁䅁䅕䅁䅁䅁歃䕭䭁䭁䅍䅁䉁䅁䅁允䅁䅁䅯来䅅䅁杷允䅁䅁䅑䅁䑁䅁䅁䅁䭁䅁䅁䅁䙁䅁䅁䅁䅁扄䅬权杁允䅁允䅁䅁䅅䅁䭁䅁䅷䅁䵁䅉䅅䅁䕁䅁䅁睁䅁䅁䅁权䅁䅁䅁兂䅁䅁䅁䕁潱䅑䅯睯䅁䅁䅅䅁䉁䅁䅁权祄䅁䅁䍄䉁䅁䅁䅂䅁䅁䅍䅁䅁䅁䅯䅁䅁䅁䅕䅁䅁䅁潄啩䭁䭁䅍䅁䉁䅁䅁允䅁䅁䅯睥䅅䅁杷允䅁䅁䅕䅁䑁䅁䅁䅁䭁䅁䅁䅁䙁䅁䅁䅁䅁扬䅰权䡂䅁䅁权⽁䅁䅁允䅁䅁䅅䅁佁䉁䅙䅁祁䑁䅉兏畁䑁䅁睎㉁䑁䅕䅎㉁䅁䅁䍄䉁䅁䅁䅂䅁䅁䅍䅁䅁䅁䅯䅁䅁䅁䅕䅁䅁䅁㡁ぱ䭁䭁䅍䅁䉁䅁䅁允䅁䅁䅯兰䅁䅁杷允䅁䅁䅑䅁䑁䅁䅁䅁䭁䅁䅁䅁䙁䅁䅁䅁䅁㝄䅆权橃䅁䅁允䅁䅁䅅䅁䭁䭁䅕䅁䵁䅉䅅䅁䙁䅁䅁睁䅁䅁䅁权䅁䅁䅁兂䅁䅁䅁䡁汩䅑䅯睖䅁䅁䅯兒䅁䅁䅅䅁䉁䅁䅁睁䝃䅍䅁䍄䉁䅁䅁兂䅁䅁䅍䅁䅁䅁䅯䅁䅁䅁䅕䅁䅁䅁卂ぱ䭁䕁䅁䅁䭁䕁䅕䅁䉁䅁䅁允䅁䅁䅍畚瀸䅁杷允䅁䅁䅑䅁䑁䅁䅁䅁䭁䅁䅁䅁䙁䅁䅁䅁䅁捯䅆权橃䅁䅁允䅁䅁䅅䅁䭁偁䅉䅁䵁䅉䅅䅁䕁䅁䅁睁䅁䅁䅁权䅁䅁䅁兂䅁䅁䅁䥁㝏䅑䅯睯䅁䅁䅅䅁䉁䅁䅁权畄䅁䅁䍄䉁䅁䅁䅂䅁䅁䅍䅁䅁䅁䅯䅁䅁䅁䅕䅁䅁䅁祂ひ䭁䭁䅍䅁䉁䅁䅁允䅁䅁䅯朸䅁䅁杷允䅁䅁䅑䅁䑁䅁䅁䅁䭁䅁䅁䅁䙁䅁䅁䅁䅁䩱䅆权橃䅁䅁允䅁䅁䅅䅁䭁䡁䉣䅁䵁䅉䅅䅁䕁䅁䅁睁䅁䅁䅁权䅁䅁䅁兂䅁䅁䅁偁䙩䅑䅯睯䅁䅁䅅䅁䉁䅁䅁权煄䅁䅁䍄䉁䅁䅁䅂䅁䅁䅍䅁䅁䅁䅯䅁䅁䅁䅕䅁䅁䅁慃歳䭁䭁䅍䅁䉁䅁䅁允䅁䅁䅯䅰䅁䅁杷允䅁䅁䅑䅁䑁䅁䅁䅁䭁䅁䅁䅁䙁䅁䅁䅁䅁㝴䅒权橃䅁䅁允䅁䅁䅅䅁䭁䭁䅑䅁䵁䅉䅅䅁䕁䅁䅁睁䅁䅁䅁权䅁䅁䅁兂䅁䅁䅁䍁㉡䅑䅯睯䅁䅁䅅䅁䉁䅁䅁权祄䅁䅁䍄䉁䅁䅁䅂䅁䅁䅍䅁䅁䅁䅯䅁䅁䅁䅕䅁䅁䅁灂䕵䭁䭁䅍䅁䉁䅁䅁允䅁䅁䅯朶䅁䅁杷允䅁䅁䅑䅁䑁䅁䅁䅁䭁䅁䅁䅁䙁䅁䅁䅁䅁䡫䅨权橃䅁䅁允䅁䅁䅅䅁䭁䡁䉣䅁䵁䅉䅅䅁䕁䅁䅁睁䅁䅁䅁权䅁䅁䅁兂䅁䅁䅁䭧䕦䅑䅯睯䅁䅁䅅䅁䉁䅁䅁权汃䅁䅁䍄䉁䅁䅁兂䅁䅁䅍䅁䅁䅁䅯䅁䅁䅁䅕䅁䅁䅁坃䕯䭁䙁䅣䅁䭁䕁䅑䅁䉁䅁䅁允䅁䅁䅍呩䅫䅁杷允䅁䅁䅕䅁䑁䅁䅁䅁䭁䅁䅁䅁䙁䅁䅁䅁䅁䱅䅚权䝂䅁䅁权䉂䅁䅁允䅁䅁䅅䅁䙁䥁煍呉樰牵⽣䍄䉁䅁䅁䅂䅁䅁䅍䅁䅁䅁䅯䅁䅁䅁䅕䅁䅁䅁权ね䭁䭁䅍䅁䉁䅁䅁允䅁䅁䅯睤䅅䅁杷允䅁䅁䅑䅁䑁䅁䅁䅁䭁䅁䅁䅁䙁䅁䅁䅁䅁㝱䄱权橃䅁䅁允䅁䅁䅅䅁䭁佁䄴䅁䵁䅉䅅䅁䕁䅁䅁睁䅁䅁䅁权䅁䅁䅁兂䅁䅁䅁䡁汩䅑䅯睯䅁䅁䅅䅁䉁䅁䅁权畄䅁䅁䍄䉁䅁䅁䅂䅁䅁䅍䅁䅁䅁䅯䅁䅁䅁䅕䅁䅁䅁煃啲䭁䭁䅍䅁䉁䅁䅁允䅁䅁䅯朶䅁䅁杷允䅁䅁䅑䅁䑁䅁䅁䅁䭁䅁䅁䅁䙁䅁䅁䅁䅁牌䅎权橃䅁䅁允䅁䅁䅅䅁䭁佁䄴䅁䵁䅉䅅䅁䕁䅁䅁睁䅁䅁䅁权䅁䅁䅁兂䅁䅁䅁䅁㔲䅑䅯睯䅁䅁䅅䅁䉁䅁䅁权汃䅁䅁䍄䉁䅁䅁䅂䅁䅁䅍䅁䅁䅁䅯䅁䅁䅁䅕䅁䅁䅁㑃ぬ䭁䭁䅣䅁䉁䅁䅁允䅁䅁䅯䅦䅅䅁杷允䅁䅁䅕䅁䑁䅁䅁䅁䭁䅁䅁䅁䙁䅁䅁䅁䅁䭈䅰权乂䅁䅁权㥁䅁䅁允䅁䅁䅅䅁佁䉁䅙䅁㕁䑁䅅䅏畁䑁䅧䅏祁䑁䅉䅍㕁䅁䅁䍄䉁䅁䅁䅂䅁䅁䅍䅁䅁䅁䅯䅁䅁䅁䅕䅁䅁䅁䵁䕭䭁䭁䅣䅁䉁䅁䅁允䅁䅁䅯䅸䅁䅁杷允䅁䅁䅑䅁䑁䅁䅁䅁䭁䅁䅁䅁䙁䅁䅁䅁䅁䭨䅆权湃䅁䅁允䅁䅁䅅䅁䭁䡁䈰䅁䵁䅉䅅䅁䕁䅁䅁睁䅁䅁䅁权䅁䅁䅁兂䅁䅁䅁䉁煱䅑䅯睰䅁䅁䅅䅁䉁䅁䅁权⭂允䅁䍄䉁䅁䅁䅂䅁䅁䅍䅁䅁䅁䅯䅁䅁䅁䅕䅁䅁䅁捃ね䭁䭁䅣䅁䉁䅁䅁允䅁䅁䅯睦䅅䅁杷允䅁䅁䅑䅁䑁䅁䅁䅁䭁䅁䅁䅁䙁䅁䅁䅁䅁煌䅆权湃䅁䅁允䅁䅁䅅䅁䭁䭁䅫䅁䵁䅉䅅䅁䕁䅁䅁睁䅁䅁䅁权䅁䅁䅁兂䅁䅁䅁䡁汩䅑䅯睰䅁䅁䅅䅁䉁䅁䅁权䑃允䅁䍄䉁䅁䅁䅂䅁䅁䅍䅁䅁䅁䅯䅁䅁䅁䅕䅁䅁䅁佂ば䭁䭁䅣䅁䉁䅁䅁允䅁䅁䅯睮䅁䅁杷允䅁䅁䅑䅁䑁䅁䅁䅁䭁䅁䅁䅁䙁䅁䅁䅁䅁䱶䅒权湃䅁䅁允䅁䅁䅅䅁䭁䥁䉑䅁䵁䅉䅅䅁䕁䅁䅁睁䅁䅁䅁权䅁䅁䅁兂䅁䅁䅁䥁桩䅑䅯睰䅁䅁䅅䅁䉁䅁䅁权㥂允䅁䍄䉁䅁䅁䅂䅁䅁䅍䅁䅁䅁䅯䅁䅁䅁䅕䅁䅁䅁䙂䕴䭁䭁䅣䅁䉁䅁䅁允䅁䅁䅯全䅅䅁杷允䅁䅁䅑䅁䑁䅁䅁䅁䭁䅁䅁䅁䙁䅁䅁䅁䅁煕䅴权湃䅁䅁允䅁䅁䅅䅁䭁䥁䉙䅁䵁䅉䅅䅁䕁䅁䅁睁䅁䅁䅁权䅁䅁䅁兂䅁䅁䅁䵁硋䅑䅯睰䅁䅁䅅䅁䉁䅁䅁权䡃允䅁䍄䉁䅁䅁䅂䅁䅁䅍䅁䅁䅁䅯䅁䅁䅁䅕䅁䅁䅁权ね䭁䭁䅣䅁䉁䅁䅁允䅁䅁䅯睦䅅䅁杷允䅁䅁䅑䅁䑁䅁䅁䅁䭁䅁䅁䅁䙁䅁䅁䅁䅁䭌䄵权湃䅁䅁允䅁䅁䅅䅁䭁䥁䉧䅁䵁䅉䅅䅁䙁䅁䅁睁䅁䅁䅁权䅁䅁䅁兂䅁䅁䅁䩁批䅑䅯睖䅁䅁䅯兒䅁䅁䅅䅁䉁䅁䅁权湁䅁䅁䍄䉁䅁䅁䅂䅁䅁䅍䅁䅁䅁䅯䅁䅁䅁䅕䅁䅁䅁煁䕳䭁䭁䅣䅁䉁䅁䅁允䅁䅁䅯兩䅅䅁杷允䅁䅁䅑䅁䑁䅁䅁䅁䭁䅁䅁䅁䙁䅁䅁䅁䅁扇䅎权湃䅁䅁允䅁䅁䅅䅁䭁䥁䉯䅁䵁䅉䅅䅁䙁䅁䅁睁䅁䅁䅁权䅁䅁䅁兂䅁䅁䅁䭁奓䅑䅯睒䅁䅁䅯睐䅁䅁䅅䅁䉁䅁䅁杄十䅁䅁睎畁䑁䅧杍穁䑁䅧䅎ㅁ䅁䅁䍄䉁䅁䅁䅂䅁䅁䅍䅁䅁䅁䅯䅁䅁䅁䅕䅁䅁䅁睃び䭁䭁䅣䅁䉁䅁䅁允䅁䅁䅯睩䅅䅁杷允䅁䅁䅑䅁䑁䅁䅁䅁䭁䅁䅁䅁䙁䅁䅁䅁䅁䩑䅎权湃䅁䅁允䅁䅁䅅䅁䭁䡁䈸䅁䵁䅉䅅䅁䕁䅁䅁睁䅁䅁䅁权䅁䅁䅁兂䅁䅁䅁䭁㍡䅑䅯睰䅁䅁䅅䅁䉁䅁䅁权䵃允䅁䍄䉁䅁䅁䅂䅁䅁䅍䅁䅁䅁䅯䅁䅁䅁䅕䅁䅁䅁ぁ歲䭁䭁䅣䅁䉁䅁䅁允䅁䅁䅯䅩䅅䅁杷允䅁䅁䅑䅁䑁䅁䅁䅁䭁䅁䅁䅁䙁䅁䅁䅁䅁牡䅨权湃䅁䅁允䅁䅁䅅䅁䭁䥁䈰䅁䵁䅉䅅䅁䕁䅁䅁睁䅁䅁䅁权䅁䅁䅁兂䅁䅁䅁䵁㑂䅑䅯睰䅁䅁䅅䅁䉁䅁䅁权䡄䅁䅁䍄䉁䅁䅁䅂䅁䅁䅍䅁䅁䅁䅯䅁䅁䅁䅕䅁䅁䅁噃歵䭁䭁䅣䅁䉁䅁䅁允䅁䅁䅯充䅁䅁杷允䅁䅁䅑䅁䑁䅁䅁䅁䭁䅁䅁䅁䙁䅁䅁䅁䅁扳䅎权湃䅁䅁允䅁䅁䅅䅁䭁䥁䉳䅁䵁䅉䅅䅁䕁䅁䅁睁䅁䅁䅁权䅁䅁䅁兂䅁䅁䅁䩁㝵䅑䅯睰䅁䅁䅅䅁䉁䅁䅁权䝄䅁䅁䍄䉁䅁䅁䅂䅁䅁䅍䅁䅁䅁䅯䅁䅁䅁䅕䅁䅁䅁权䕭䭁䭁䅣䅁䉁䅁䅁允䅁䅁䅯杪䅅䅁杷允䅁䅁䅑䅁䑁䅁䅁䅁䭁䅁䅁䅁䙁䅁䅁䅁䅁䩆䄹权湃䅁䅁允䅁䅁䅅䅁䭁䥁䈸䅁䵁䅉䅅䅁䕁䅁䅁睁䅁䅁䅁权䅁䅁䅁兂䅁䅁䅁䅁㐫䅑䅯睰䅁䅁䅅䅁䉁䅁䅁权元允䅁䍄䉁䅁䅁䅂䅁䅁䅍䅁䅁䅁䅯䅁䅁䅁䅕䅁䅁䅁䅃啕䭁䭁䅣䅁䉁䅁䅁允䅁䅁䅯睪䅅䅁杷允䅁䅁䅑䅁䑁䅁䅁䅁䭁䅁䅁䅁䙁䅁䅁䅁䅁䬶䅆权湃䅁䅁允䅁䅁䅅䅁䭁䥁䈸䅁䵁䅉䅅䅁䕁䅁䅁睁䅁䅁䅁权䅁䅁䅁兂䅁䅁䅁䙁樶䅑䅯睰䅁䅁䅅䅁䉁䅁䅁权䉃允䅁䍄䉁䅁䅁兂䅁䅁䅍䅁䅁䅁䅯䅁䅁䅁䅕䅁䅁䅁扃ふ䭁䕁䅣䅁䭁䑁䄰䅁䉁䅁䅁允䅁䅁䄴杅䅁䑁䅉杌硁䑁䅧免穁䑁䅙兎䅁䅁杷允䅁䅁䅑䅁䑁䅁䅁䅁䭁䅁䅁䅁䙁䅁䅁䅁䅁㝋䅂权湃䅁䅁允䅁䅁䅅䅁䭁䥁䉫䅁䵁䅉䅅䅁䕁䅁䅁睁䅁䅁䅁权䅁䅁䅁兂䅁䅁䅁䭁剩䅑䅯睰䅁䅁䅅䅁䉁䅁䅁权千允䅁䍄䉁䅁䅁䅂䅁䅁䅍䅁䅁䅁䅯䅁䅁䅁䅕䅁䅁䅁㉂啰䭁䍁䅯䅁䉁䅁䅁允䅁䅁䅯睋䅁䅁杷允䅁䅁䅑䅁䑁䅁䅁䅁䭁䅁䅁䅁䙁䅁䅁䅁䅁煤䅖权湃䅁䅁允䅁䅁䅅䅁䭁䥁䉍䅁䵁䅉䅅䅁䕁䅁䅁睁䅁䅁䅁权䅁䅁䅁兂䅁䅁䅁䙁湃䅑䅯睰䅁䅁䅅䅁䉁䅁䅁权晃䅁䅁䍄䉁䅁䅁䅂䅁䅁䅍䅁䅁䅁䅯䅁䅁䅁䅕䅁䅁䅁捁歱䭁䭁䅣䅁䉁䅁䅁允䅁䅁䅯杦䅅䅁杷允䅁䅁䅑䅁䑁䅁䅁䅁䭁䅁䅁䅁䙁䅁䅁䅁䅁㝷䅆权湃䅁䅁允䅁䅁䅅䅁䭁䥁䉣䅁䵁䅉䅅䅁䕁䅁䅁睁䅁䅁䅁权䅁䅁䅁兂䅁䅁䅁䱁べ䅑䅯杌䅁䅁䅅䅁䉁䅁䅁权䵁䅁䅁䍄䉁䅁䅁䅂䅁䅁䅍䅁䅁䅁䅯䅁䅁䅁䅕䅁䅁䅁煃啲䭁䭁䅣䅁䉁䅁䅁允䅁䅁䅯䅨䅅䅁杷允䅁䅁䅑䅁䑁䅁䅁䅁䭁䅁䅁䅁䙁䅁䅁䅁䅁扌䅎权湃䅁䅁允䅁䅁䅅䅁䭁䩁䉑䅁䵁䅉䅅䅁䕁䅁䅁睁䅁䅁䅁权䅁䅁䅁兂䅁䅁䅁䱁穃䅑䅯克䅁䅁䅅䅁䉁䅁䅁权湁䅁䅁䍄䉁䅁䅁䅂䅁䅁䅍䅁䅁䅁䅯䅁䅁䅁䅕䅁䅁䅁䩄䕴䭁䭁䅣䅁䉁䅁䅁允䅁䅁䅯公䅅䅁杷允䅁䅁䅑䅁䑁䅁䅁䅁䭁䅁䅁䅁䙁䅁䅁䅁䅁㝡䅨权湃䅁䅁允䅁䅁䅅䅁䭁䥁䈰䅁䵁䅉䅅䅁䕁䅁䅁睁䅁䅁䅁权䅁䅁䅁兂䅁䅁䅁䍁稶䅑䅯睰䅁䅁䅅䅁䉁䅁䅁权啃允䅁䍄䉁䅁䅁䅂䅁䅁䅍䅁䅁䅁䅯䅁䅁䅁䅕䅁䅁䅁䍃ふ䭁䭁䅣䅁䉁䅁䅁允䅁䅁䅯睫䅅䅁杷允䅁䅁䅑䅁䑁䅁䅁䅁䭁䅁䅁䅁䙁䅁䅁䅁䅁䩰䅨权湃䅁䅁允䅁䅁䅅䅁䭁䥁䈴䅁䵁䅉䅅䅁䕁䅁䅁睁䅁䅁䅁权䅁䅁䅁兂䅁䅁䅁䉁穭䅑䅯杊䅁䅁䅅䅁䉁䅁䅁权湁䅁䅁䍄䉁䅁䅁䅂䅁䅁䅍䅁䅁䅁䅯䅁䅁䅁䅕䅁䅁䅁牃啶䭁䭁䅣䅁䉁䅁䅁允䅁䅁䅯兦䅅䅁杷允䅁䅁䅑䅁䑁䅁䅁䅁䭁䅁䅁䅁䙁䅁䅁䅁䅁䠰䄱权湃䅁䅁允䅁䅁䅅䅁䭁䩁䉙䅁䵁䅉䅅䅁䕁䅁䅁睁䅁䅁䅁权䅁䅁䅁兂䅁䅁䅁䅁㔲䅑䅯睰䅁䅁䅅䅁䉁䅁䅁权奃允䅁䍄䉁䅁䅁䅂䅁䅁䅍䅁䅁䅁䅯䅁䅁䅁䅕䅁䅁䅁㙁ぱ䭁䭁䅣䅁䉁䅁䅁允䅁䅁䅯東䅁䅁杷允䅁䅁䅑䅁䑁䅁䅁䅁䭁䅁䅁䅁䙁䅁䅁䅁䅁捯䅆权湃䅁䅁允䅁䅁䅅䅁䭁䩁䉫䅁䵁䅉䅅䅁䕁䅁䅁睁䅁䅁䅁权䅁䅁䅁兂䅁䅁䅁䡁癋䅑䅯睰䅁䅁䅅䅁䉁䅁䅁权婃允䅁䍄䉁䅁䅁䅂䅁䅁䅍䅁䅁䅁䅯䅁䅁䅁䅕䅁䅁䅁偁啳䭁䭁䅣䅁䉁䅁䅁允䅁䅁䅯杭䅅䅁杷允䅁䅁䅑䅁䑁䅁䅁䅁䭁䅁䅁䅁䙁䅁䅁䅁䅁煬䅂权湃䅁䅁允䅁䅁䅅䅁䭁䩁䉷䅁䵁䅉䅅䅁䕁䅁䅁睁䅁䅁䅁权䅁䅁䅁兂䅁䅁䅁䑁湃䅑䅯睰䅁䅁䅅䅁䉁䅁䅁权摃允䅁䍄䉁䅁䅁兂䅁䅁䅍䅁䅁䅁䅯䅁䅁䅁䅕䅁䅁䅁佂ば䭁䕁䅙䅁䭁䕁䅑䅁䉁䅁䅁允䅁䅁䅕摗汊婓汣う䵁䅉䅅䅁䕁䅁䅁睁䅁䅁䅁权䅁䅁䅁兂䅁䅁䅁䕁潱䅑䅯睰䅁䅁䅅䅁䉁䅁䅁权敃允䅁䍄䉁䅁䅁䅂䅁䅁䅍䅁䅁䅁䅯䅁䅁䅁䅕䅁䅁䅁㡁ぱ䭁䭁䅣䅁䉁䅁䅁允䅁䅁䅯東䅁䅁杷允䅁䅁䅑䅁䑁䅁䅁䅁䭁䅁䅁䅁䙁䅁䅁䅁䅁扡䅨权湃䅁䅁允䅁䅁䅅䅁䭁䩁䈸䅁䵁䅉䅅䅁䕁䅁䅁睁䅁䅁䅁权䅁䅁䅁兂䅁䅁䅁偁䙩䅑䅯睰䅁䅁䅅䅁䉁䅁䅁权䕃允䅁䍄䉁䅁䅁䅂䅁䅁䅍䅁䅁䅁䅯䅁䅁䅁䅕䅁䅁䅁䑄ぶ䭁䭁䅣䅁䉁䅁䅁允䅁䅁䅯䅯䅅䅁杷允䅁䅁䅑䅁䑁䅁䅁䅁䭁䅁䅁䅁䙁䅁䅁䅁䅁牭䅊权湃䅁䅁允䅁䅁䅅䅁䭁䵁䅣䅁䵁䅉䅅䅁䕁䅁䅁睁䅁䅁䅁权䅁䅁䅁兂䅁䅁䅁䕁穏䅑䅯睰䅁䅁䅅䅁䉁䅁䅁权䉄䅁䅁䍄䉁䅁䅁䅂䅁䅁䅍䅁䅁䅁䅯䅁䅁䅁䅕䅁䅁䅁㍃䕴䭁䭁䅣䅁䉁䅁䅁允䅁䅁䅯睨䅅䅁杷允䅁䅁䅑䅁䑁䅁䅁䅁䭁䅁䅁䅁䙁䅁䅁䅁䅁牊䅚权湃䅁䅁允䅁䅁䅅䅁䭁䭁䉅䅁䵁䅉䅅䅁䕁䅁䅁睁䅁䅁䅁权䅁䅁䅁兂䅁䅁䅁䩁㑂䅑䅯睰䅁䅁䅅䅁䉁䅁䅁权楃允䅁䍄䉁䅁䅁䅂䅁䅁䅍䅁䅁䅁䅯䅁䅁䅁䅕䅁䅁䅁䡃歵䭁䭁䅣䅁䉁䅁䅁允䅁䅁䅯睯䅅䅁杷允䅁䅁䅑䅁䑁䅁䅁䅁䭁䅁䅁䅁䙁䅁䅁䅁䅃㡰䅒权湃䅁䅁允䅁䅁䅅䅁䭁䵁䅙䅁䵁䅉䅅䅁䕁䅁䅁睁䅁䅁䅁权䅁䅁䅁兂䅁䅁䅁乁㝵䅑䅯睰䅁䅁䅅䅁䉁䅁䅁权歃允䅁䍄䉁䅁䅁䅂䅁䅁䅍䅁䅁䅁䅯䅁䅁䅁䅕䅁䅁䅁㑃ぬ䭁䅁䅉䅁䉁䅁䅁允䅁䅁䅯兰䅅䅁杷允䅁䅁䅑䅁䑁䅁䅁䅁䭁䅁䅁䅁䙁䅁䅁䅁䅁䩄䅨权䍁䅁䅁允䅁䅁䅅䅁䭁佁䅅䅁䵁䅉䅅䅁䕁䅁䅁睁䅁䅁䅁权䅁䅁䅁兂䅁䅁䅁䩁批䅑䅯杁䅁䅁䅅䅁䉁䅁䅁权浃允䅁䍄䉁䅁䅁䅂䅁䅁䅍䅁䅁䅁䅯䅁䅁䅁䅕䅁䅁䅁畁啯䭁䅁䅉䅁䉁䅁䅁允䅁䅁䅯杬䅁䅁杷允䅁䅁䅑䅁䑁䅁䅁䅁䭁䅁䅁䅁䙁䅁䅁䅁䅁牷䅆权䍁䅁䅁允䅁䅁䅅䅁䭁䭁䉣䅁䵁䅉䅅䅁䕁䅁䅁睁䅁䅁䅁权䅁䅁䅁兂䅁䅁䅁䅁砫䅑䅯杁䅁䅁䅅䅁䉁䅁䅁权灃允䅁䍄䉁䅁䅁䅂䅁䅁䅍䅁䅁䅁䅯䅁䅁䅁䅕䅁䅁䅁慁歱䭁䅁䅉䅁䉁䅁䅁允䅁䅁䅯東䅅䅁杷允䅁䅁䅕䅁䑁䅁䅁䅁䭁䅁䅁䅁䙁䅁䅁䅁䅁㝱䄱权塂䅁䅁权䍂䅁䅁允䅁䅁䅅䅁䑁䑁煍䅁䵁䅉䅅䅁䕁䅁䅁睁䅁䅁䅁权䅁䅁䅁兂䅁䅁䅁䩁条䅑䅯杁䅁䅁䅅䅁䉁䅁䅁权牃允䅁䍄䉁䅁䅁䅂䅁䅁䅍䅁䅁䅁䅯䅁䅁䅁䅕䅁䅁䅁䥃啯䭁䅁䅉䅁䉁䅁䅁允䅁䅁䅯䅲䅅䅁杷允䅁䅁䅑䅁䑁䅁䅁䅁䭁䅁䅁䅁䙁䅁䅁䅁䅁煱䄱权䍁䅁䅁允䅁䅁䅅䅁䭁䭁䈰䅁䵁䅉䅅䅁䙁䅁䅁睁䅁䅁䅁权䅁䅁䅁兂䅁䅁䅁䅁砫䅑䅯杒䅁䅁䅯䅒䅁䅁䅅䅁䉁䅁䅁兂偄䜯䥃䰷嘹䅑杷允䅁䅁䅑䅁䑁䅁䅁䅁䭁䅁䅁䅁䙁䅁䅁䅁䅁扒䅒权䍁䅁䅁允䅁䅁䅅䅁䭁䭁䉯䅁䵁䅉䅅䅁䕁䅁䅁睁䅁䅁䅁权䅁䅁䅁兂䅁䅁䅁䅁㡇䅑䅯杍䅁䅁䅅䅁䉁䅁䅁权潁䅁䅁䍄䉁䅁䅁䅂䅁䅁䅍䅁䅁䅁䅯䅁䅁䅁䅕䅁䅁䅁煁䕳䭁䅁䅉䅁䉁䅁䅁允䅁䅁䅯兄䅁䅁杷允䅁䅁䅑䅁䑁䅁䅁䅁䭁䅁䅁䅁䙁䅁䅁䅁䅁扇䅎权䍁䅁䅁允䅁䅁䅅䅁䭁䱁䉅䅁䵁䅉䅅䅁䕁䅁䅁睁䅁䅁䅁权䅁䅁䅁兂䅁䅁䅁䥁㝏䅑䅯杁䅁䅁䅅䅁䉁䅁䅁权祃允䅁䍄䉁䅁䅁䅂䅁䅁䅍䅁䅁䅁䅯䅁䅁䅁䅕䅁䅁䅁㉂啰䭁䅁䅉䅁䉁䅁䅁允䅁䅁䅯䅄䅁䅁杷允䅁䅁䅑䅁䑁䅁䅁䅁䭁䅁䅁䅁䙁䅁䅁䅁䅁䱶䅒权䍁䅁䅁允䅁䅁䅅䅁䭁䱁䉍䅁䵁䅉䅅䅁䕁䅁䅁睁䅁䅁䅁权䅁䅁䅁兂䅁䅁䅁䕁呃䅑䅯杁䅁䅁䅅䅁䉁䅁䅁权浃允䅁䍄䉁䅁䅁䅂䅁䅁䅍䅁䅁䅁䅯䅁䅁䅁䅕䅁䅁䅁䩄䕴䭁䅁䅉䅁䉁䅁䅁允䅁䅁䅯公䅅䅁杷允䅁䅁䅑䅁䑁䅁䅁䅁䭁䅁䅁䅁䙁䅁䅁䅁䅁牰䅤权䍁䅁䅁允䅁䅁䅅䅁䭁䱁䉑䅁䵁䅉䅅䅁䕁䅁䅁睁䅁䅁䅁权䅁䅁䅁兂䅁䅁䅁䝁㑵䅑䅯杁䅁䅁䅅䅁䉁䅁䅁权ㅃ允䅁䍄䉁䅁䅁䅂䅁䅁䅍䅁䅁䅁䅯䅁䅁䅁䅕䅁䅁䅁䕃啯䭁䅁䅉䅁䉁䅁䅁允䅁䅁䅯䅲䅅䅁杷允䅁䅁䅑䅁䑁䅁䅁䅁䭁䅁䅁䅁䙁䅁䅁䅁䅁牡䅨权䍁䅁䅁允䅁䅁䅅䅁䭁䱁䉕䅁䵁䅉䅅䅁䕁䅁䅁睁䅁䅁䅁权䅁䅁䅁兂䅁䅁䅁䵁㑂䅑䅯杁䅁䅁䅅䅁䉁䅁䅁权㉃允䅁䍄䉁䅁䅁䅂䅁䅁䅍䅁䅁䅁䅯䅁䅁䅁䅕䅁䅁䅁啁の䭁䅁䅉䅁䉁䅁䅁允䅁䅁䅯睴䅅䅁杷允䅁䅁䅑䅁䑁䅁䅁䅁䭁䅁䅁䅁䙁䅁䅁䅁䅁䤶䅬权䍁䅁䅁允䅁䅁䅅䅁䭁䱁䉧䅁䵁䅉䅅䅁䙁䅁䅁睁䅁䅁䅁权䅁䅁䅁兂䅁䅁䅁乁㝵䅑䅯杒䅁䅁䅯村䅁䅁䅅䅁䉁䅁䅁权湁䅁䅁䍄䉁䅁䅁䅂䅁䅁䅍䅁䅁䅁䅯䅁䅁䅁䅕䅁䅁䅁扃ふ䭁䅁䅉䅁䉁䅁䅁允䅁䅁䅯杵䅅䅁杷允䅁䅁䅑䅁䑁䅁䅁䅁䭁䅁䅁䅁䙁䅁䅁䅁䅁䩯䅨权䍁䅁䅁允䅁䅁䅅䅁䭁䍁䈴䅁䵁䅉䅅䅁䕁䅁䅁睁䅁䅁䅁权䅁䅁䅁兂䅁䅁䅁佁桩䅑䅯杁䅁䅁䅅䅁䉁䅁䅁权㝃允䅁䍄䉁䅁䅁䅂䅁䅁䅍䅁䅁䅁䅯䅁䅁䅁䅕䅁䅁䅁兂ば䭁䅁䅉䅁䉁䅁䅁允䅁䅁䅯杲䅅䅁杷允䅁䅁䅑䅁䑁䅁䅁䅁䭁䅁䅁䅁䙁䅁䅁䅁䅁䭈䅰权䍁䅁䅁允䅁䅁䅅䅁䭁䭁䉯䅁䵁䅉䅅䅁䕁䅁䅁睁䅁䅁䅁权䅁䅁䅁兂䅁䅁䅁䱁牓䅑䅯杁䅁䅁䅅䅁䉁䅁䅁权㥃允䅁䍄䉁䅁䅁䅂䅁䅁䅍䅁䅁䅁䅯䅁䅁䅁䅕䅁䅁䅁ぁ歲䭁䅁䅉䅁䉁䅁䅁允䅁䅁䅯䅳䅅䅁杷允䅁䅁䅑䅁䑁䅁䅁䅁䭁䅁䅁䅁䙁䅁䅁䅁䅁㝋䅂权䍁䅁䅁允䅁䅁䅅䅁䭁䅁䄰䅁䵁䅉䅅䅁䕁䅁䅁睁䅁䅁䅁权䅁䅁䅁兂䅁䅁䅁䵁硏䅑䅯杁䅁䅁䅅䅁䉁䅁䅁权湃允䅁䍄䉁䅁䅁兂䅁䅁䅍䅁䅁䅁䅯䅁䅁䅁䅕䅁䅁䅁䉁䕶䭁䑁䅯䅁䭁䑁䄸䅁䉁䅁䅁允䅁䅁䄴杅䅁䑁䅅李ㅁ䑁䅧䅏㕁䑁䅣兏䅁䅁杷允䅁䅁䅑䅁䑁䅁䅁䅁䭁䅁䅁䅁䙁䅁䅁䅁䅁扌䅎权䍁䅁䅁允䅁䅁䅅䅁䭁䱁䈴䅁䵁䅉䅅䅁䕁䅁䅁睁䅁䅁䅁权䅁䅁䅁兂䅁䅁䅁䥁㝋䅑䅯杁䅁䅁䅅䅁䉁䅁䅁权祃允䅁䍄䉁䅁䅁䅂䅁䅁䅍䅁䅁䅁䅯䅁䅁䅁䅕䅁䅁䅁奄ぴ䭁䅁䅉䅁䉁䅁䅁允䅁䅁䅯䅷䅅䅁杷允䅁䅁䅕䅁䑁䅁䅁䅁䭁䅁䅁䅁䙁䅁䅁䅁䅁䭍䅤权塂䅁䅁权䉂䅁䅁允䅁䅁䅅䅁䭁䍁䅣䅁䵁䅉䅅䅁䕁䅁䅁睁䅁䅁䅁权䅁䅁䅁兂䅁䅁䅁䡁汩䅑䅯杁䅁䅁䅅䅁䉁䅁䅁权䵁䅁䅁䍄䉁䅁䅁䅂䅁䅁䅍䅁䅁䅁䅯䅁䅁䅁䅕䅁䅁䅁塁歵䭁䅁䅉䅁䉁䅁䅁允䅁䅁䅯具䅅䅁杷允䅁䅁䅑䅁䑁䅁䅁䅁䭁䅁䅁䅁䙁䅁䅁䅁䅁䩰䅨权䍁䅁䅁允䅁䅁䅅䅁䭁䍁䈴䅁䵁䅉䅅䅁䕁䅁䅁睁䅁䅁䅁权䅁䅁䅁兂䅁䅁䅁䭁扃䅑䅯杁䅁䅁䅅䅁䉁䅁䅁权䍄允䅁䍄䉁䅁䅁䅂䅁䅁䅍䅁䅁䅁䅯䅁䅁䅁䅕䅁䅁䅁煃ば䭁䅁䅉䅁䉁䅁䅁允䅁䅁䅯睷䅅䅁杷允䅁䅁䅑䅁䑁䅁䅁䅁䭁䅁䅁䅁䙁䅁䅁䅁䅁煏䅴权䍁䅁䅁允䅁䅁䅅䅁䭁䵁䉅䅁䵁䅉䅅䅁䕁䅁䅁睁䅁䅁䅁权䅁䅁䅁兂䅁䅁䅁䡁癋䅑䅯杁䅁䅁䅅䅁䉁䅁䅁权䕄允䅁䍄䉁䅁䅁䅂䅁䅁䅍䅁䅁䅁䅯䅁䅁䅁䅕䅁䅁䅁䭂䕴䭁䅁䅉䅁䉁䅁䅁允䅁䅁䅯六䅁䅁杷允䅁䅁䅑䅁䑁䅁䅁䅁䭁䅁䅁䅁䙁䅁䅁䅁䅁牭䅊权杁允䅁允䅁䅁䅅䅁䭁䅁䅷䅁䵁䅉䅅䅁䕁䅁䅁睁䅁䅁䅁权䅁䅁䅁兂䅁䅁䅁䍁稶䅑䅯杁䅁䅁䅅䅁䉁䅁䅁权⭃允䅁䍄䉁䅁䅁䅂䅁䅁䅍䅁䅁䅁䅯䅁䅁䅁䅕䅁䅁䅁獄び䭁䅁䅉䅁䉁䅁䅁允䅁䅁䅯典䅅䅁杷允䅁䅁䅑䅁䑁䅁䅁䅁䭁䅁䅁䅁䙁䅁䅁䅁䅃㡰䅒权䍁䅁䅁允䅁䅁䅅䅁䭁䱁䉯䅁䵁䅉䅅䅁䕁䅁䅁睁䅁䅁䅁权䅁䅁䅁兂䅁䅁䅁䅁㐫䅑䅯杁䅁䅁䅅䅁䉁䅁䅁权䝄允䅁䍄䉁䅁䅁䅂䅁䅁䅍䅁䅁䅁䅯䅁䅁䅁䅕䅁䅁䅁乁啵䭁䅁䅉䅁䉁䅁䅁允䅁䅁䅯睸䅅䅁杷允䅁䅁䅑䅁䑁䅁䅁䅁䭁䅁䅁䅁䙁䅁䅁䅁䅁䱇䅰权䍁䅁䅁允䅁䅁䅅䅁䭁䵁䉅䅁䵁䅉䅅䅁䕁䅁䅁睁䅁䅁䅁权䅁䅁䅁兂䅁䅁䅁乁㥂䅑䅯杁䅁䅁䅅䅁䉁䅁䅁权䥄允䅁䍄䉁䅁䅁䅂䅁䅁䅍䅁䅁䅁䅯䅁䅁䅁䅕䅁䅁䅁䭂䕱䭁䅁䅉䅁䉁䅁䅁允䅁䅁䅯杹䅅䅁杷允䅁䅁䅑䅁䑁䅁䅁䅁䭁䅁䅁䅁䙁䅁䅁䅁䅁䭐䅴权䍁䅁䅁允䅁䅁䅅䅁䭁䵁䉅䅁䵁䅉䅅䅁䕁䅁䅁睁䅁䅁䅁权䅁䅁䅁兂䅁䅁䅁偁䙩䅑䅯杁䅁䅁䅅䅁䉁䅁䅁权瑃允䅁䍄䉁䅁䅁䅂䅁䅁䅍䅁䅁䅁䅯䅁䅁䅁䅕䅁䅁䅁桃啷䭁䅁䅉䅁䉁䅁䅁允䅁䅁䅯䅸䅅䅁杷允䅁䅁䅑䅁䑁䅁䅁䅁䭁䅁䅁䅁䙁䅁䅁䅁䅁㝷䄹权䍁䅁䅁允䅁䅁䅅䅁䭁䵁䉳䅁䵁䅉䅅䅁䕁䅁䅁睁䅁䅁䅁权䅁䅁䅁兂䅁䅁䅁䩁祱䅑䅯杁䅁䅁䅅䅁䉁䅁䅁权㉃允䅁䍄䉁䅁䅁䅂䅁䅁䅍䅁䅁䅁䅯䅁䅁䅁䅕䅁䅁䅁䑂び䭁䅁䅉䅁䉁䅁䅁允䅁䅁䅯䅺䅅䅁杷允䅁䅁䅑䅁䑁䅁䅁䅁䭁䅁䅁䅁䙁䅁䅁䅁䅁㝴䅒权䍁䅁䅁允䅁䅁䅅䅁䭁䭁䉣䅁䵁䅉䅅䅁䕁䅁䅁睁䅁䅁䅁权䅁䅁䅁兂䅁䅁䅁䩁㑂䅑䅯杁䅁䅁䅅䅁䉁䅁䅁权偄允䅁䍄䉁䅁䅁䅂䅁䅁䅍䅁䅁䅁䅯䅁䅁䅁䅕䅁䅁䅁䡃歵䭁䅁䅉䅁䉁䅁䅁允䅁䅁䅯䄰䅅䅁杷允䅁䅁䅑䅁䑁䅁䅁䅁䭁䅁䅁䅁䙁䅁䅁䅁䅁䩵䅤权流䅁䅁允䅁䅁䅅䅁䭁䍁䅣䅁䵁䅉䅅䅁䕁䅁䅁睁䅁䅁䅁权䅁䅁䅁兂䅁䅁䅁䅁她䅑䅯杊䅁䅁䅅䅁䉁䅁䅁权湁䅁䅁䍄䉁䅁䅁䅂䅁䅁䅍䅁䅁䅁䅯䅁䅁䅁䅕䅁䅁䅁歃䕭䭁䍁䅙䅁䉁䅁䅁允䅁䅁䅯睊䅁䅁杷允䅁䅁䅑䅁䑁䅁䅁䅁䭁䅁䅁䅁䙁䅁䅁䅁䅁䡷䅨权流䅁䅁允䅁䅁䅅䅁䭁䍁䅣䅁䵁䅉䅅䅁䕁䅁䅁睁䅁䅁䅁权䅁䅁䅁兂䅁䅁䅁䑁牱䅑䅯杊䅁䅁䅅䅁䉁䅁䅁权湁䅁䅁䍄䉁䅁䅁䅂䅁䅁䅍䅁䅁䅁䅯䅁䅁䅁䅕䅁䅁䅁ぁ歲䭁䍁䅙䅁䉁䅁䅁允䅁䅁䅯睊䅁䅁杷允䅁䅁䅑䅁䑁䅁䅁䅁䭁䅁䅁䅁䙁䅁䅁䅁䅁䨰䄱权流䅁䅁允䅁䅁䅅䅁䭁䍁䅣䅁䵁䅉䅅䅁䕁䅁䅁睁䅁䅁䅁权䅁䅁䅁兂䅁䅁䅁佁桩䅑䅯杊䅁䅁䅅䅁䉁䅁䅁权湁䅁䅁䍄䉁䅁䅁兂䅁䅁䅍䅁䅁䅁䅯䅁䅁䅁䅕䅁䅁䅁卂ぱ䭁䕁䅙䅁䭁䕁䅍䅁䉁䅁䅁允䅁䅁䅕䙙䙆䙲䝢䕕䵁䅉䅅䅁䕁䅁䅁睁䅁䅁䅁权䅁䅁䅁兂䅁䅁䅁䉁煱䅑䅯杊䅁䅁䅅䅁䉁䅁䅁权湁䅁䅁䍄䉁䅁䅁䅂䅁䅁䅍䅁䅁䅁䅯䅁䅁䅁䅕䅁䅁䅁牁䕳䭁䍁䅙䅁䉁䅁䅁允䅁䅁䅯睊䅁䅁杷允䅁䅁䅑䅁䑁䅁䅁䅁䭁䅁䅁䅁䙁䅁䅁䅁䅁扬䅰权流䅁䅁允䅁䅁䅅䅁䭁䍁䅣䅁䵁䅉䅅䅁䕁䅁䅁睁䅁䅁䅁权䅁䅁䅁兂䅁䅁䅁䍁栶䅑䅯杊䅁䅁䅅䅁䉁䅁䅁权湁䅁䅁䍄䉁䅁䅁䅂䅁䅁䅍䅁䅁䅁䅯䅁䅁䅁䅕䅁䅁䅁䅂に䭁䍁䅙䅁䉁䅁䅁允䅁䅁䅯睊䅁䅁杷允䅁䅁䅑䅁䑁䅁䅁䅁䭁䅁䅁䅁䙁䅁䅁䅁䅁煔䅤权流䅁䅁允䅁䅁䅅䅁䭁䍁䅣䅁䵁䅉䅅䅁䕁䅁䅁睁䅁䅁䅁权䅁䅁䅁兂䅁䅁䅁䍁睱䅑䅯杊䅁䅁䅅䅁䉁䅁䅁权湁䅁䅁䍄䉁䅁䅁䅂䅁䅁䅍䅁䅁䅁䅯䅁䅁䅁䅕䅁䅁䅁牂䕵䭁䍁䅙䅁䉁䅁䅁允䅁䅁䅯睊䅁䅁杷允䅁䅁䅑䅁䑁䅁䅁䅁䭁䅁䅁䅁䙁䅁䅁䅁䅁䙧䅆权流䅁䅁允䅁䅁䅅䅁䭁䍁䅣䅁䵁䅉䅅䅁䕁䅁䅁睁䅁䅁䅁权䅁䅁䅁兂䅁䅁䅁䥁桩䅑䅯杊䅁䅁䅅䅁䉁䅁䅁权湁䅁䅁䍄䉁䅁䅁䅂䅁䅁䅍䅁䅁䅁䅯䅁䅁䅁䅕䅁䅁䅁煃ば䭁䍁䅙䅁䉁䅁䅁允䅁䅁䅯䅋䅁䅁杷允䅁䅁䅑䅁䑁䅁䅁䅁䭁䅁䅁䅁䙁䅁䅁䅁䅁煕䅴权流䅁䅁允䅁䅁䅅䅁䭁䍁䅧䅁䵁䅉䅅䅁䕁䅁䅁睁䅁䅁䅁权䅁䅁䅁兂䅁䅁䅁䩁㝵䅑䅯杊䅁䅁䅅䅁䉁䅁䅁权湁䅁䅁䍄䉁䅁䅁䅂䅁䅁䅍䅁䅁䅁䅯䅁䅁䅁䅕䅁䅁䅁㡃䕴䭁䍁䅙䅁䉁䅁䅁允䅁䅁䅯睊䅁䅁杷允䅁䅁䅑䅁䑁䅁䅁䅁䭁䅁䅁䅁䙁䅁䅁䅁䅁䩆䄹权流䅁䅁允䅁䅁䅅䅁䭁䍁䅣䅁䵁䅉䅅䅁䕁䅁䅁睁䅁䅁䅁权䅁䅁䅁兂䅁䅁䅁䭁㍡䅑䅯杊䅁䅁䅅䅁䉁䅁䅁权硁䅁䅁䍄䉁䅁䅁䅂䅁䅁䅍䅁䅁䅁䅯䅁䅁䅁䅕䅁䅁䅁煂䕵䭁䍁䅙䅁䉁䅁䅁允䅁䅁䅯睊䅁䅁杷允䅁䅁䅑䅁䑁䅁䅁䅁䭁䅁䅁䅁䙁䅁䅁䅁䅁㜲䅴权流䅁䅁允䅁䅁䅅䅁䭁䍁䅣䅁䵁䅉䅅䅁䕁䅁䅁睁䅁䅁䅁权䅁䅁䅁兂䅁䅁䅁䭁奃䅑䅯杊䅁䅁䅅䅁䉁䅁䅁权湁䅁䅁䍄䉁䅁䅁䅂䅁䅁䅍䅁䅁䅁䅯䅁䅁䅁䅕䅁䅁䥁㝂啷䭁䍁䅙䅁䉁䅁䅁允䅁䅁䅯睊䅁䅁杷允䅁䅁䅑䅁䑁䅁䅁䅁䭁䅁䅁䅁䙁䅁䅁䅁䅁煘䅎权流䅁䅁允䅁䅁䅅䅁䭁䍁䅣䅁䵁䅉䅅䅁䙁䅁䅁睁䅁䅁䅁权䅁䅁䅁兂䅁䅁䅁䩁祱䅑䅯睒䅁䅁䅯児䅁䅁䅅䅁䉁䅁䅁杄十䅁䅁免畁䑁䅍睎硁䑁䅫䅎硁䅁䅁䍄䉁䅁䅁䅂䅁䅁䅍䅁䅁䅁䅯䅁䅁䅁䅕䅁䅁䅁㉂啰䭁䍁䅙䅁䉁䅁䅁允䅁䅁䅯睊䅁䅁杷允䅁䅁䅑䅁䑁䅁䅁䅁䭁䅁䅁䅁䙁䅁䅁䅁䅁扄䅬权流䅁䅁允䅁䅁䅅䅁䭁䍁䅣䅁䵁䅉䅅䅁䕁䅁䅁睁䅁䅁䅁权䅁䅁䅁兂䅁䅁䅁䥁㝋䅑䅯杊䅁䅁䅅䅁䉁䅁䅁权湁䅁䅁䍄䉁䅁䅁䅂䅁䅁䅍䅁䅁䅁䅯䅁䅁䅁䅕䅁䅁䅁兂ば䭁䍁䅙䅁䉁䅁䅁允䅁䅁䅯睊䅁䅁杷允䅁䅁䅑䅁䑁䅁䅁䅁䭁䅁䅁䅁䙁䅁䅁䅁䅁牌䅎权流䅁䅁允䅁䅁䅅䅁䭁䍁䅣䅁䵁䅉䅅䅁䕁䅁䅁睁䅁䅁䅁权䅁䅁䅁兂䅁䅁䅁䥁㙥䅑䅯杊䅁䅁䅅䅁䉁䅁䅁权湁䅁䅁䍄䉁䅁䅁䅂䅁䅁䅍䅁䅁䅁䅯䅁䅁䅁䅕䅁䅁䅁䭂䕴䭁䍁䅙䅁䉁䅁䅁允䅁䅁䅯睊䅁䅁杷允䅁䅁䅑䅁䑁䅁䅁䅁䭁䅁䅁䅁䙁䅁䅁䅁䅁䡫䅨权流䅁䅁允䅁䅁䅅䅁䭁䍁䅣䅁䵁䅉䅅䅁䕁䅁䅁睁䅁䅁䅁权䅁䅁䅁兂䅁䅁䅁䅁摩䅑䅯杊䅁䅁䅅䅁䉁䅁䅁权湁䅁䅁䍄䉁䅁䅁䅂䅁䅁䅍䅁䅁䅁䅯䅁䅁䅁䅕䅁䅁䅁䡁䕶䭁䭁䅍䅁䉁䅁䅁允䅁䅁䅯朸䅁䅁杷允䅁䅁䅑䅁䑁䅁䅁䅁䭁䅁䅁䅁䙁䅁䅁䅁䅁䭈䅰权流䅁䅁允䅁䅁䅅䅁䭁䍁䅣䅁䵁䅉䅅䅁䕁䅁䅁睁䅁䅁䅁权䅁䅁䅁兂䅁䅁䅁䱁牓䅑䅯杊䅁䅁䅅䅁䉁䅁䅁权湁䅁䅁䍄䉁䅁䅁䅂䅁䅁䅍䅁䅁䅁䅯䅁䅁䅁䅕䅁䅁䅁䑂び䭁䍁䅙䅁䉁䅁䅁允䅁䅁䅯睊䅁䅁杷允䅁䅁䅑䅁䑁䅁䅁䅁䭁䅁䅁䅁䙁䅁䅁䅁䅁批䅒权流䅁䅁允䅁䅁䅅䅁䭁䍁䅣䅁䵁䅉䅅䅁䕁䅁䅁睁䅁䅁䅁权䅁䅁䅁兂䅁䅁䅁䵁硏䅑䅯杊䅁䅁䅅䅁䉁䅁䅁权潁䅁䅁䍄䉁䅁䅁䅂䅁䅁䅍䅁䅁䅁䅯䅁䅁䅁䅕䅁䅁䅁瑁び䭁䍁䅙䅁䉁䅁䅁允䅁䅁䅯睊䅁䅁杷允䅁䅁䅑䅁䑁䅁䅁䅁䭁䅁䅁䅁䙁䅁䅁䅁䅁扳䅎权流䅁䅁允䅁䅁䅅䅁䭁䍁䅣䅁䵁䅉䅅䅁䕁䅁䅁睁䅁䅁䅁权䅁䅁䅁兂䅁䅁䅁乁㍩䅑䅯杊䅁䅁䅅䅁䉁䅁䅁权湁䅁䅁䍄䉁䅁䅁䅂䅁䅁䅍䅁䅁䅁䅯䅁䅁䅁䅕䅁䅁䅁塁歵䭁䍁䅙䅁䉁䅁䅁允䅁䅁䅯睊䅁䅁杷允䅁䅁䅑䅁䑁䅁䅁䅁䭁䅁䅁䅁䙁䅁䅁䅁䅁䤫䅖权流䅁䅁允䅁䅁䅅䅁䭁䍁䅣䅁䵁䅉䅅䅁䕁䅁䅁睁䅁䅁䅁权䅁䅁䅁兂䅁䅁䅁䭁㥵䅑䅯杊䅁䅁䅅䅁䉁䅁䅁权湁䅁䅁䍄䉁䅁䅁䅂䅁䅁䅍䅁䅁䅁䅯䅁䅁䅁䅕䅁䅁䅁潄啩䭁䍁䅙䅁䉁䅁䅁允䅁䅁䅯睊䅁䅁杷允䅁䅁䅑䅁䑁䅁䅁䅁䭁䅁䅁䅁䙁䅁䅁䅁䅁䭥䅖权流䅁䅁允䅁䅁䅅䅁䭁䍁䅣䅁䵁䅉䅅䅁䕁䅁䅁睁䅁䅁䅁权䅁䅁䅁兂䅁䅁䅁䭁瑱䅑䅯杊䅁䅁䅅䅁䉁䅁䅁权湁䅁䅁䍄䉁䅁䅁䅂䅁䅁䅍䅁䅁䅁䅯䅁䅁䅁䅕䅁䅁䅁祂ひ䭁䍁䅙䅁䉁䅁䅁允䅁䅁䅯睊䅁䅁杷允䅁䅁䅑䅁䑁䅁䅁䅁䭁䅁䅁䅁䙁䅁䅁䅁䅁䩱䅆权流䅁䅁允䅁䅁䅅䅁䭁䍁䅣䅁䵁䅉䅅䅁䕁䅁䅁睁䅁䅁䅁权䅁䅁䅁兂䅁䅁䅁䅁砫䅑䅯杊䅁䅁䅅䅁䉁䅁䅁权湁䅁䅁䍄䉁䅁䅁䅂䅁䅁䅍䅁䅁䅁䅯䅁䅁䅁䅕䅁䅁䅁獄び䭁䍁䅙䅁䉁䅁䅁允䅁䅁䅯睊䅁䅁杷允䅁䅁䅑䅁䑁䅁䅁䅁䭁䅁䅁䅁䙁䅁䅁䅁䅁䱅䅚权流䅁䅁允䅁䅁䅅䅁䭁䍁䅣䅁䵁䅉䅅䅁䕁䅁䅁睁䅁䅁䅁权䅁䅁䅁兂䅁䅁䅁䩁条䅑䅯杊䅁䅁䅅䅁䉁䅁䅁权湁䅁䅁䍄䉁䅁䅁䅂䅁䅁䅍䅁䅁䅁䅯䅁䅁䅁䅕䅁䅁䅁偁䕵䭁䍁䅙䅁䉁䅁䅁允䅁䅁䅯睊䅁䅁杷允䅁䅁䅑䅁䑁䅁䅁䅁䭁䅁䅁䅁䙁䅁䅁䅁䅁䠰䄱权流䅁䅁允䅁䅁䅅䅁䭁䍁䅣䅁䵁䅉䅅䅁䕁䅁䅁睁䅁䅁䅁权䅁䅁䅁兂䅁䅁䅁䕁潱䅑䅯杊䅁䅁䅅䅁䉁䅁䅁权湁䅁䅁䍄䉁䅁䅁䅂䅁䅁䅍䅁䅁䅁䅯䅁䅁䅁䅕䅁䅁䅁㡁ぱ䭁䍁䅙䅁䉁䅁䅁允䅁䅁䅯睊䅁䅁杷允䅁䅁䅑䅁䑁䅁䅁䅁䭁䅁䅁䅁䙁䅁䅁䅁䅁㝭䅴权杁允䅁允䅁䅁䅅䅁䭁䅁䅷䅁䵁䅉䅅䅁䕁䅁䅁睁䅁䅁䅁权䅁䅁䅁兂䅁䅁䅁䭁䉈䅑䅯杊䅁䅁䅅䅁䉁䅁䅁权湁䅁䅁䍄䉁䅁䅁䅂䅁䅁䅍䅁䅁䅁䅯䅁䅁䅁䅕䅁䅁䅁䑄ぶ䭁䍁䅙䅁䉁䅁䅁允䅁䅁䅯免䅁䅁杷允䅁䅁䅑䅁䑁䅁䅁䅁䭁䅁䅁䅁䙁䅁䅁䅁䅁㝴䅒权流䅁䅁允䅁䅁䅅䅁䭁䍁䅣䅁䵁䅉䅅䅁䕁䅁䅁睁䅁䅁䅁权䅁䅁䅁兂䅁䅁䅁䱁塩䅑䅯克䅁䅁䅅䅁䉁䅁䅁权湁䅁䅁䍄䉁䅁䅁䅂䅁䅁䅍䅁䅁䅁䅯䅁䅁䅁䅕䅁䅁䅁捃ね䭁䍁䅫䅁䉁䅁䅁允䅁䅁䅯睊䅁䅁杷允䅁䅁䅑䅁䑁䅁䅁䅁䭁䅁䅁䅁䙁䅁䅁䅁䅁䱶䅒权灁䅁䅁允䅁䅁䅅䅁䭁䍁䅣䅁䵁䅉䅅䅁䕁䅁䅁睁䅁䅁䅁权䅁䅁䅁兂䅁䅁䅁䩁㙗䅑䅯克䅁䅁䅅䅁䉁䅁䅁权湁䅁䅁䍄䉁䅁䅁䅂䅁䅁䅍䅁䅁䅁䅯䅁䅁䅁䅕䅁䅁䅁㉂啰䭁䍁䅫䅁䉁䅁䅁允䅁䅁䅯睊䅁䅁杷允䅁䅁䅕䅁䑁䅁䅁䅁䭁䅁䅁䅁䙁䅁䅁䅁䅁㜲䅴权乂䅁䅁权⭁䅁䅁允䅁䅁䅅䅁䭁䍁䅣䅁䵁䅉䅅䅁䕁䅁䅁睁䅁䅁䅁权䅁䅁䅁兂䅁䅁䅁䉁煱䅑䅯克䅁䅁䅅䅁䉁䅁䅁权湁䅁䅁䍄䉁䅁䅁䅂䅁䅁䅍䅁䅁䅁䅯䅁䅁䅁䅕䅁䅁䅁捁歱䭁䍁䅫䅁䉁䅁䅁允䅁䅁䅯睊䅁䅁杷允䅁䅁䅑䅁䑁䅁䅁䅁䭁䅁䅁䅁䙁䅁䅁䅁䅁䭐䅴权灁䅁䅁允䅁䅁䅅䅁䭁䍁䅣䅁䵁䅉䅅䅁䕁䅁䅁睁䅁䅁䅁权䅁䅁䅁兂䅁䅁䅁䩁条䅑䅯克䅁䅁䅅䅁䉁䅁䅁权湁䅁䅁䍄䉁䅁䅁䅂䅁䅁䅍䅁䅁䅁䅯䅁䅁䅁䅕䅁䅁䅁元䕥䭁䍁䅫䅁䉁䅁䅁允䅁䅁䅯睊䅁䅁杷允䅁䅁䅑䅁䑁䅁䅁䅁䭁䅁䅁䅁䙁䅁䅁䅁䅁煣䄹权灁䅁䅁允䅁䅁䅅䅁䭁䍁䅣䅁䵁䅉䅅䅁䕁䅁䅁睁䅁䅁䅁权䅁䅁䅁兂䅁䅁䅁䕁し䅑䅯克䅁䅁䅅䅁䉁䅁䅁权湁䅁䅁䍄䉁䅁䅁䅂䅁䅁䅍䅁䅁䅁䅯䅁䅁䅁䅕䅁䅁䅁煃啲䭁䍁䅫䅁䉁䅁䅁允䅁䅁䅯睊䅁䅁杷允䅁䅁䅑䅁䑁䅁䅁䅁䭁䅁䅁䅁䙁䅁䅁䅁䅁煗䅎权灁䅁䅁允䅁䅁䅅䅁䭁䍁䅣䅁䵁䅉䅅䅁䕁䅁䅁睁䅁䅁䅁权䅁䅁䅁兂䅁䅁䅁䥁桩䅑䅯克䅁䅁䅅䅁䉁䅁䅁权湁䅁䅁䍄䉁䅁䅁䅂䅁䅁䅍䅁䅁䅁䅯䅁䅁䅁䅕䅁䅁䅁慃歳䭁䍁䅫䅁䉁䅁䅁允䅁䅁䅯睊䅁䅁杷允䅁䅁䅑䅁䑁䅁䅁䅁䭁䅁䅁䅁䙁䅁䅁䅁䅁䩑䅎权灁䅁䅁允䅁䅁䅅䅁䭁䍁䅣䅁䵁䅉䅅䅁䕁䅁䅁睁䅁䅁䅁权䅁䅁䅁兂䅁䅁䅁䍁畹䅑䅯克䅁䅁䅅䅁䉁䅁䅁权湁䅁䅁䍄䉁䅁䅁䅂䅁䅁䅍䅁䅁䅁䅯䅁䅁䅁䅕䅁䅁䅁煁䕳䭁䍁䅫䅁䉁䅁䅁允䅁䅁䅯睊䅁䅁杷允䅁䅁䅑䅁䑁䅁䅁䅁䭁䅁䅁䅁䙁䅁䅁䅁䅁牷䅆权灁䅁䅁允䅁䅁䅅䅁䭁䍁䅣䅁䵁䅉䅅䅁䕁䅁䅁睁䅁䅁䅁权䅁䅁䅁兂䅁䅁䅁䉁穭䅑䅯克䅁䅁䅅䅁䉁䅁䅁权湁䅁䅁䍄䉁䅁䅁䅂䅁䅁䅍䅁䅁䅁䅯䅁䅁䅁䅕䅁䅁䅁浃ぴ䭁䍁䅫䅁䉁䅁䅁允䅁䅁䅯䅋䅁䅁杷允䅁䅁䅑䅁䑁䅁䅁䅁䭁䅁䅁䅁䙁䅁䅁䅁䅁牧䅴权灁䅁䅁允䅁䅁䅅䅁䭁䍁䅣䅁䵁䅉䅅䅁䕁䅁䅁睁䅁䅁䅁权䅁䅁䅁兂䅁䅁䅁䙁樶䅑䅯克䅁䅁䅅䅁䉁䅁䅁权湁䅁䅁䍄䉁䅁䅁䅂䅁䅁䅍䅁䅁䅁䅯䅁䅁䅁䅕䅁䅁䅁䑂び䭁䍁䅫䅁䉁䅁䅁允䅁䅁䅯睊䅁䅁杷允䅁䅁䅑䅁䑁䅁䅁䅁䭁䅁䅁䅁䙁䅁䅁䅁䅁牡䅨权灁䅁䅁允䅁䅁䅅䅁䭁䍁䅣䅁䵁䅉䅅䅁䕁䅁䅁睁䅁䅁䅁权䅁䅁䅁兂䅁䅁䅁佁䩩䅑䅯克䅁䅁䅅䅁䉁䅁䅁权湁䅁䅁䍄䉁䅁䅁䅂䅁䅁䅍䅁䅁䅁䅯䅁䅁䅁䅕䅁䅁䅁扃ふ䭁䍁䅫䅁䉁䅁䅁允䅁䅁䅯睊䅁䅁杷允䅁䅁䅑䅁䑁䅁䅁䅁䭁䅁䅁䅁䙁䅁䅁䅁䅁䭨䅆权灁䅁䅁允䅁䅁䅅䅁䭁䍁䅣䅁䵁䅉䅅䅁䕁䅁䅁睁䅁䅁䅁权䅁䅁䅁兂䅁䅁䅁䑁湃䅑䅯克䅁䅁䅅䅁䉁䅁䅁权潁䅁䅁䍄䉁䅁䅁䅂䅁䅁䅍䅁䅁䅁䅯䅁䅁䅁䅕䅁䅁䅁䩄䕴䭁䍁䅫䅁䉁䅁䅁允䅁䅁䅯睊䅁䅁杷允䅁䅁䅑䅁䑁䅁䅁䅁䭁䅁䅁䅁䙁䅁䅁䅁䅁㝴䅒权灁䅁䅁允䅁䅁䅅䅁䭁䍁䅣䅁䵁䅉䅅䅁䕁䅁䅁睁䅁䅁䅁权䅁䅁䅁兂䅁䅁䅁䭁奃䅑䅯克䅁䅁䅅䅁䉁䅁䅁权湁䅁䅁䍄䉁䅁䅁䅂䅁䅁䅍䅁䅁䅁䅯䅁䅁䅁䅕䅁䅁䅁牂䕵䭁䍁䅫䅁䉁䅁䅁允䅁䅁䅯睊䅁䅁杷允䅁䅁䅑䅁䑁䅁䅁䅁䭁䅁䅁䅁䙁䅁䅁䅁䅃㡥䅆权灁䅁䅁允䅁䅁䅅䅁䭁䍁䅣䅁䵁䅉䅅䅁䕁䅁䅁睁䅁䅁䅁权䅁䅁䅁兂䅁䅁䅁䱁穇䅑䅯克䅁䅁䅅䅁䉁䅁䅁权湁䅁䅁䍄䉁䅁䅁䅂䅁䅁䅍䅁䅁䅁䅯䅁䅁䅁䅕䅁䅁䅁ぃぱ䭁䍁䅫䅁䉁䅁䅁允䅁䅁䅯睊䅁䅁杷允䅁䅁䅑䅁䑁䅁䅁䅁䭁䅁䅁䅁䙁䅁䅁䅁䅁䭎䄵权灁䅁䅁允䅁䅁䅅䅁䭁䍁䅣䅁䵁䅉䅅䅁䙁䅁䅁睁䅁䅁䅁权䅁䅁䅁兂䅁䅁䅁䭁㍡䅑䅯杒䅁䅁䅯䅒䅁䅁䅅䅁䉁䅁䅁兂煃䭱楡業啰䅑杷允䅁䅁䅑䅁䑁䅁䅁䅁䭁䅁䅁䅁䙁䅁䅁䅁䅁㝋䅂权灁䅁䅁允䅁䅁䅅䅁䭁䍁䅣䅁䵁䅉䅅䅁䕁䅁䅁睁䅁䅁䅁权䅁䅁䅁兂䅁䅁䅁䉁㙥䅑䅯克䅁䅁䅅䅁䉁䅁䅁权湁䅁䅁䍄䉁䅁䅁䅂䅁䅁䅍䅁䅁䅁䅯䅁䅁䅁䅕䅁䅁䅁扄ふ䭁䍁䅫䅁䉁䅁䅁允䅁䅁䅯睊䅁䅁杷允䅁䅁䅑䅁䑁䅁䅁䅁䭁䅁䅁䅁䙁䅁䅁䅁䅁䩃䄱权灁䅁䅁允䅁䅁䅅䅁䭁䍁䅣䅁䵁䅉䅅䅁䙁䅁䅁睁䅁䅁䅁权䅁䅁䅁兂䅁䅁䅁䝁㑱䅑䅯杒䅁䅁䅯兑䅁䅁䅅䅁䉁䅁䅁兂灂㝋婖䑥䵑䅑杷允䅁䅁䅑䅁䑁䅁䅁䅁䭁䅁䅁䅁䙁䅁䅁䅁䅃㡰䅒权灁䅁䅁允䅁䅁䅅䅁䭁䍁䅣䅁䵁䅉䅅䅁䕁䅁䅁睁䅁䅁䅁权䅁䅁䅁兂䅁䅁䅁偁䙩䅑䅯克䅁䅁䅅䅁䉁䅁䅁权湁䅁䅁䍄䉁䅁䅁䅂䅁䅁䅍䅁䅁䅁䅯䅁䅁䅁䅕䅁䅁䅁灂䕵䭁䍁䅫䅁䉁䅁䅁允䅁䅁䅯睊䅁䅁杷允䅁䅁䅑䅁䑁䅁䅁䅁䭁䅁䅁䅁䙁䅁䅁䅁䅁䩰䅨权灁䅁䅁允䅁䅁䅅䅁䭁䍁䅣䅁䵁䅉䅅䅁䕁䅁䅁睁䅁䅁䅁权䅁䅁䅁兂䅁䅁䅁䭁扃䅑䅯克䅁䅁䅅䅁䉁䅁䅁权湁䅁䅁䍄䉁䅁䅁䅂䅁䅁䅍䅁䅁䅁䅯䅁䅁䅁䅕䅁䅁䅁䅃啕䭁䍁䅫䅁䉁䅁䅁允䅁䅁䅯睊䅁䅁杷允䅁䅁䅑䅁䑁䅁䅁䅁䭁䅁䅁䅁䙁䅁䅁䅁䅁䭥䅖权灁䅁䅁允䅁䅁䅅䅁䭁䍁䅣䅁䵁䅉䅅䅁䕁䅁䅁睁䅁䅁䅁权䅁䅁䅁兂䅁䅁䅁䭁湱䅑䅯克䅁䅁䅅䅁䉁䅁䅁权潁䅁䅁䍄䉁䅁䅁䅂䅁䅁䅍䅁䅁䅁䅯䅁䅁䅁䅕䅁䅁䅁偁啳䭁䍁䅫䅁䉁䅁䅁允䅁䅁䅯睊䅁䅁杷允䅁䅁䅑䅁䑁䅁䅁䅁䭁䅁䅁䅁䙁䅁䅁䅁䅁牓䅒权灁䅁䅁允䅁䅁䅅䅁䭁䍁䅣䅁䵁䅉䅅䅁䕁䅁䅁睁䅁䅁䅁权䅁䅁䅁兂䅁䅁䅁䍁稶䅑䅯克䅁䅁䅅䅁䉁䅁䅁权湁䅁䅁䍄䉁䅁䅁䅂䅁䅁䅍䅁䅁䅁䅯䅁䅁䅁䅕䅁䅁䅁獄び䭁䍁䅫䅁䉁䅁䅁允䅁䅁䅯睊䅁䅁杷允䅁䅁䅕䅁䑁䅁䅁䅁䭁䅁䅁䅁䙁䅁䅁䅁䅁䠰䄱权塂䅁䅁权䍂䅁䅁允䅁䅁䅅䅁䑁䉁挰䅁䵁䅉䅅䅁䕁䅁䅁睁䅁䅁䅁权䅁䅁䅁兂䅁䅁䅁䉁㉃䅑䅯克䅁䅁䅅䅁䉁䅁䅁权湁䅁䅁䍄䉁䅁䅁䅂䅁䅁䅍䅁䅁䅁䅯䅁䅁䅁䅕䅁䅁䅁偁䕵䭁䍁䅫䅁䉁䅁䅁允䅁䅁䅯睊䅁䅁杷允䅁䅁䅑䅁䑁䅁䅁䅁䭁䅁䅁䅁䙁䅁䅁䅁䅁扄䅬权灁䅁䅁允䅁䅁䅅䅁䭁䍁䅣䅁䵁䅉䅅䅁䕁䅁䅁睁䅁䅁䅁权䅁䅁䅁兂䅁䅁䅁䥁㝏䅑䅯克䅁䅁䅅䅁䉁䅁䅁权湁䅁䅁䍄䉁䅁䅁䅂䅁䅁䅍䅁䅁䅁䅯䅁䅁䅁䅕䅁䅁䅁桃啷䭁䍁䅫䅁䉁䅁䅁允䅁䅁䅯睊䅁䅁杷允䅁䅁䅑䅁䑁䅁䅁䅁䭁䅁䅁䅁䙁䅁䅁䅁䅁牊䅚权灁䅁䅁允䅁䅁䅅䅁䭁䍁䅣䅁䵁䅉䅅䅁䕁䅁䅁睁䅁䅁䅁权䅁䅁䅁兂䅁䅁䅁䱁塩䅑䅯杩䅁䅁䅅䅁䉁䅁䅁权湁䅁䅁䍄䉁䅁䅁兂䅁䅁䅍䅁䅁䅁䅯䅁䅁䅁䅕䅁䅁䅁䅂に䭁䕁䅣䅁䭁䑁䄰䅁䉁䅁䅁允䅁䅁䄴䅆䅁䑁䅅杍畁䑁䅙李硁䑁䅅杍ぁ䅁䅁䍄䉁䅁䅁䅂䅁䅁䅍䅁䅁䅁䅯䅁䅁䅁䅕䅁䅁䅁䵁䕭䭁䥁䅯䅁䉁䅁䅁允䅁䅁䅯睊䅁䅁杷允䅁䅁䅑䅁䑁䅁䅁䅁䭁䅁䅁䅁䙁䅁䅁䅁䅁䩮䅴权䭃䅁䅁允䅁䅁䅅䅁䭁䍁䅣䅁䵁䅉䅅䅁䕁䅁䅁睁䅁䅁䅁权䅁䅁䅁兂䅁䅁䅁䩁㙗䅑䅯杩䅁䅁䅅䅁䉁䅁䅁权湁䅁䅁䍄䉁䅁䅁䅂䅁䅁䅍䅁䅁䅁䅯䅁䅁䅁䅕䅁䅁䅁畁啯䭁䥁䅯䅁䉁䅁䅁允䅁䅁䅯睊䅁䅁杷允䅁䅁䅑䅁䑁䅁䅁䅁䭁䅁䅁䅁䙁䅁䅁䅁䅁䙧䅆权䭃䅁䅁允䅁䅁䅅䅁䭁䍁䅣䅁䵁䅉䅅䅁䕁䅁䅁睁䅁䅁䅁权䅁䅁䅁兂䅁䅁䅁䅁砫䅑䅯杩䅁䅁䅅䅁䉁䅁䅁权湁䅁䅁䍄䉁䅁䅁兂䅁䅁䅍䅁䅁䅁䅯䅁䅁䅁䅕䅁䅁䅁䍃ふ䭁䕁䅣䅁䭁䑁䅳䅁䉁䅁䅁允䅁䅁䄴杅䅁䑁䅉杌㕁䑁䅁兎祁䑁䅉兏䅁䅁杷允䅁䅁䅑䅁䑁䅁䅁䅁䭁䅁䅁䅁䙁䅁䅁䅁䅁煔䅤权䭃䅁䅁允䅁䅁䅅䅁䭁䍁䅣䅁䵁䅉䅅䅁䕁䅁䅁睁䅁䅁䅁权䅁䅁䅁兂䅁䅁䅁䥁桩䅑䅯杩䅁䅁䅅䅁䉁䅁䅁权湁䅁䅁䍄䉁䅁䅁䅂䅁䅁䅍䅁䅁䅁䅯䅁䅁䅁䅕䅁䅁䅁䙂䕴䭁䥁䅯䅁䉁䅁䅁允䅁䅁䅯睊䅁䅁杷允䅁䅁䅑䅁䑁䅁䅁䅁䭁䅁䅁䅁䙁䅁䅁䅁䅁煗䅎权䭃䅁䅁允䅁䅁䅅䅁䭁䍁䅣䅁䵁䅉䅅䅁䙁䅁䅁睁䅁䅁䅁权䅁䅁䅁兂䅁䅁䅁䕁穏䅑䅯杒䅁䅁䅯兒䅁䅁䅅䅁䉁䅁䅁兂兄⭒琶㘷ぢ睐杷允䅁䅁䅑䅁䑁䅁䅁䅁䭁䅁䅁䅁䙁䅁䅁䅁䅁㝱䄱权䭃䅁䅁允䅁䅁䅅䅁䭁䍁䅣䅁䵁䅉䅅䅁䕁䅁䅁睁䅁䅁䅁权䅁䅁䅁兂䅁䅁䅁䉁煱䅑䅯杩䅁䅁䅅䅁䉁䅁䅁权湁䅁䅁䍄䉁䅁䅁䅂䅁䅁䅍䅁䅁䅁䅯䅁䅁䅁䅕䅁䅁䅁䍃ふ䭁䥁䅯䅁䉁䅁䅁允䅁䅁䅯睊䅁䅁杷允䅁䅁䅑䅁䑁䅁䅁䅁䭁䅁䅁䅁䙁䅁䅁䅁䅁䭌䄵权䭃䅁䅁允䅁䅁䅅䅁䭁䍁䅣䅁䵁䅉䅅䅁䕁䅁䅁睁䅁䅁䅁权䅁䅁䅁兂䅁䅁䅁䱁べ䅑䅯杩䅁䅁䅅䅁䉁䅁䅁权湁䅁䅁䍄䉁䅁䅁䅂䅁䅁䅍䅁䅁䅁䅯䅁䅁䅁䅕䅁䅁䅁煁䕳䭁䥁䅯䅁䉁䅁䅁允䅁䅁䅯睊䅁䅁杷允䅁䅁䅑䅁䑁䅁䅁䅁䭁䅁䅁䅁䙁䅁䅁䅁䅁煬䅂权䭃䅁䅁允䅁䅁䅅䅁䭁䍁䅣䅁䵁䅉䅅䅁䙁䅁䅁睁䅁䅁䅁权䅁䅁䅁兂䅁䅁䅁䱁づ䅑䅯兔䅁䅁䅯睏䅁䅁䅅䅁䉁䅁䅁杄坁䅁䅁杍祁䑁䅁杌㍁䑁䅑睍祁䑁䅙李䅁䅁杷允䅁䅁䅑䅁䑁䅁䅁䅁䭁䅁䅁䅁䙁䅁䅁䅁䅁煣䄹权䭃䅁䅁允䅁䅁䅅䅁䭁䍁䅣䅁䵁䅉䅅䅁䕁䅁䅁睁䅁䅁䅁权䅁䅁䅁兂䅁䅁䅁䵁硋䅑䅯杩䅁䅁䅅䅁䉁䅁䅁权湁䅁䅁䍄䉁䅁䅁䅂䅁䅁䅍䅁䅁䅁䅯䅁䅁䅁䅕䅁䅁䅁婁び䭁䥁䅯䅁䉁䅁䅁允䅁䅁䅯睊䅁䅁杷允䅁䅁䅑䅁䑁䅁䅁䅁䭁䅁䅁䅁䙁䅁䅁䅁䅁䱳䅎权䭃䅁䅁允䅁䅁䅅䅁䭁䍁䅣䅁䵁䅉䅅䅁䕁䅁䅁睁䅁䅁䅁权䅁䅁䅁兂䅁䅁䅁䵁㑂䅑䅯杩䅁䅁䅅䅁䉁䅁䅁权湁䅁䅁䍄䉁䅁䅁䅂䅁䅁䅍䅁䅁䅁䅯䅁䅁䅁䅕䅁䅁䅁㑂啰䭁䥁䅯䅁䉁䅁䅁允䅁䅁䅯睊䅁䅁杷允䅁䅁䅑䅁䑁䅁䅁䅁䭁䅁䅁䅁䙁䅁䅁䅁䅁㝭䅴权䭃䅁䅁允䅁䅁䅅䅁䭁䍁䅣䅁䵁䅉䅅䅁䕁䅁䅁睁䅁䅁䅁权䅁䅁䅁兂䅁䅁䅁䉁㙩䅑䅯杩䅁䅁䅅䅁䉁䅁䅁权湁䅁䅁䍄䉁䅁䅁䅂䅁䅁䅍䅁䅁䅁䅯䅁䅁䅁䅕䅁䅁䅁权䕭䭁䥁䅯䅁䉁䅁䅁允䅁䅁䅯睊䅁䅁杷允䅁䅁䅑䅁䑁䅁䅁䅁䭁䅁䅁䅁䙁䅁䅁䅁䅁䩆䄹权䭃䅁䅁允䅁䅁䅅䅁䭁䍁䅣䅁䵁䅉䅅䅁䙁䅁䅁睁䅁䅁䅁权䅁䅁䅁兂䅁䅁䅁䭁䉈䅑䅯兔䅁䅁䅯児䅁䅁䅅䅁䉁䅁䅁杄啁䅁䅁睍睁䍁䄴杍睁䑁䅙䅍㕁䑁䅅䅁䵁䅉䅅䅁䕁䅁䅁睁䅁䅁䅁权䅁䅁䅁兂䅁䅁䅁䍁稶䅑䅯杩䅁䅁䅅䅁䉁䅁䅁权湁䅁䅁䍄䉁䅁䅁䅂䅁䅁䅍䅁䅁䅁䅯䅁䅁䅁䅕䅁䅁䅁牂䕵䭁䥁䅯䅁䉁䅁䅁允䅁䅁䅯睊䅁䅁杷允䅁䅁䅑䅁䑁䅁䅁䅁䭁䅁䅁䅁䙁䅁䅁䅁䅃㡥䅆权䭃䅁䅁允䅁䅁䅅䅁䭁䍁䅣䅁䵁䅉䅅䅁䕁䅁䅁睁䅁䅁䅁权䅁䅁䅁兂䅁䅁䅁佁桩䅑䅯杩䅁䅁䅅䅁䉁䅁䅁权湁䅁䅁䍄䉁䅁䅁䅂䅁䅁䅍䅁䅁䅁䅯䅁䅁䅁䅕䅁䅁䅁㉂啰䭁䥁䅯䅁䉁䅁䅁允䅁䅁䅯睊䅁䅁杷允䅁䅁䅑䅁䑁䅁䅁䅁䭁䅁䅁䅁䙁䅁䅁䅁䅁䭕䅤权䭃䅁䅁允䅁䅁䅅䅁䭁䍁䅣䅁䵁䅉䅅䅁䕁䅁䅁睁䅁䅁䅁权䅁䅁䅁兂䅁䅁䅁䅁㔲䅑䅯杩䅁䅁䅅䅁䉁䅁䅁权湁䅁䅁䍄䉁䅁䅁䅂䅁䅁䅍䅁䅁䅁䅯䅁䅁䅁䅕䅁䅁䅁奄ぴ䭁䥁䅯䅁䉁䅁䅁允䅁䅁䅯睊䅁䅁杷允䅁䅁䅑䅁䑁䅁䅁䅁䭁䅁䅁䅁䙁䅁䅁䅁䅁㝄䅨权䭃䅁䅁允䅁䅁䅅䅁䭁䍁䅣䅁䵁䅉䅅䅁䕁䅁䅁睁䅁䅁䅁权䅁䅁䅁兂䅁䅁䅁䑁畓䅑䅯杩䅁䅁䅅䅁䉁䅁䅁权湁䅁䅁䍄䉁䅁䅁䅂䅁䅁䅍䅁䅁䅁䅯䅁䅁䅁䅕䅁䅁䅁流歴䭁䥁䅯䅁䉁䅁䅁允䅁䅁䅯睊䅁䅁杷允䅁䅁䅑䅁䑁䅁䅁䅁䭁䅁䅁䅁䙁䅁䅁䅁䅁㝋䅂权䭃䅁䅁允䅁䅁䅅䅁䭁䍁䅣䅁䵁䅉䅅䅁䕁䅁䅁睁䅁䅁䅁权䅁䅁䅁兂䅁䅁䅁䵁硏䅑䅯杩䅁䅁䅅䅁䉁䅁䅁权湁䅁䅁䍄䉁䅁䅁䅂䅁䅁䅍䅁䅁䅁䅯䅁䅁䅁䅕䅁䅁䅁瑁び䭁䥁䅯䅁䉁䅁䅁允䅁䅁䅯睊䅁䅁杷允䅁䅁䅑䅁䑁䅁䅁䅁䭁䅁䅁䅁䙁䅁䅁䅁䅁扳䅎权䭃䅁䅁允䅁䅁䅅䅁䭁䍁䅣䅁䵁䅉䅅䅁䕁䅁䅁睁䅁䅁䅁权䅁䅁䅁兂䅁䅁䅁䵁ね䅑䅯杩䅁䅁䅅䅁䉁䅁䅁权湁䅁䅁䍄䉁䅁䅁䅂䅁䅁䅍䅁䅁䅁䅯䅁䅁䅁䅕䅁䅁䅁歃䕭䭁䥁䅯䅁䉁䅁䅁允䅁䅁䅯睊䅁䅁杷允䅁䅁䅕䅁䑁䅁䅁䅁䭁䅁䅁䅁䙁䅁䅁䅁䅁扡䅨权乂䅁䅁权㡁䅁䅁允䅁䅁䅅䅁佁䉁䅙䅁㑁䑁䅕睍畁䑁䅉睎睁䑁䅧睎祁䅁䅁䍄䉁䅁䅁䅂䅁䅁䅍䅁䅁䅁䅯䅁䅁䅁䅕䅁䅁䅁权ね䭁䥁䅯䅁䉁䅁䅁允䅁䅁䅯睊䅁䅁杷允䅁䅁䅑䅁䑁䅁䅁䅁䭁䅁䅁䅁䙁䅁䅁䅁䅁䤶䅬权䭃䅁䅁允䅁䅁䅅䅁䭁䍁䅣䅁䵁䅉䅅䅁䕁䅁䅁睁䅁䅁䅁权䅁䅁䅁兂䅁䅁䅁䭁湱䅑䅯杩䅁䅁䅅䅁䉁䅁䅁权湁䅁䅁䍄䉁䅁䅁䅂䅁䅁䅍䅁䅁䅁䅯䅁䅁䅁䅕䅁䅁䅁煃啲䭁䥁䅯䅁䉁䅁䅁允䅁䅁䅯睊䅁䅁杷允䅁䅁䅑䅁䑁䅁䅁䅁䭁䅁䅁䅁䙁䅁䅁䅁䅁䰷䅎权䭃䅁䅁允䅁䅁䅅䅁䭁䍁䅣䅁䵁䅉䅅䅁䕁䅁䅁睁䅁䅁䅁权䅁䅁䅁兂䅁䅁䅁䥁㝏䅑䅯杩䅁䅁䅅䅁䉁䅁䅁权湁䅁䅁䍄䉁䅁䅁䅂䅁䅁䅍䅁䅁䅁䅯䅁䅁䅁䅕䅁䅁䅁䥁啮䭁䥁䅯䅁䉁䅁䅁允䅁䅁䅯睊䅁䅁杷允䅁䅁䅑䅁䑁䅁䅁䅁䭁䅁䅁䅁䙁䅁䅁䅁䅁䭨䅆权䭃䅁䅁允䅁䅁䅅䅁䭁䍁䅣䅁䵁䅉䅅䅁䕁䅁䅁睁䅁䅁䅁权䅁䅁䅁兂䅁䅁䅁乁㥂䅑䅯杩䅁䅁䅅䅁䉁䅁䅁权湁䅁䅁䍄䉁䅁䅁䅂䅁䅁䅍䅁䅁䅁䅯䅁䅁䅁䅕䅁䅁䅁㡁ぱ䭁䥁䅯䅁䉁䅁䅁允䅁䅁䅯睊䅁䅁杷允䅁䅁䅑䅁䑁䅁䅁䅁䭁䅁䅁䅁䙁䅁䅁䅁䅁䤫䅖权䭃䅁䅁允䅁䅁䅅䅁䭁䍁䅣䅁䵁䅉䅅䅁䕁䅁䅁睁䅁䅁䅁权䅁䅁䅁兂䅁䅁䅁䭁䉈䅑䅯杩䅁䅁䅅䅁䉁䅁䅁权湁䅁䅁䍄䉁䅁䅁䅂䅁䅁䅍䅁䅁䅁䅯䅁䅁䅁䅕䅁䅁䅁䑄ぶ䭁䥁䅯䅁䉁䅁䅁允䅁䅁䄴䅃䅁䑁䅉李睁䅁䅁䍄䉁䅁䅁䅂䅁䅁䅍䅁䅁䅁䅯䅁䅁䅁䅕䅁䅁䅁慃歳䭁䥁䅯䅁䉁䅁䅁允䅁䅁䅯睊䅁䅁杷允䅁䅁䅑䅁䑁䅁䅁䅁䭁䅁䅁䅁䙁䅁䅁䅁䅁㝑䅎权䭃䅁䅁允䅁䅁䅅䅁䭁䍁䅣䅁䵁䅉䅅䅁䕁䅁䅁睁䅁䅁䅁权䅁䅁䅁兂䅁䅁䅁䝁㑭䅑䅯杩䅁䅁䅅䅁䉁䅁䅁权湁䅁䅁䍄䉁䅁䅁䅂䅁䅁䅍䅁䅁䅁䅯䅁䅁䅁䅕䅁䅁䅁元䕥䭁䥁䅯䅁䉁䅁䅁允䅁䅁䅯睊䅁䅁杷允䅁䅁䅕䅁䑁䅁䅁䅁䭁䅁䅁䅁䙁䅁䅁䅁䅁䬶䅆权䡂䅁䅁权⭁䅁䅁允䅁䅁䅅䅁佁䉁䅉䅁祁䍁䄴兏祁䑁䅙兎ㅁ䑁䅫䅁䵁䅉䅅䅁䕁䅁䅁睁䅁䅁䅁权䅁䅁䅁兂䅁䅁䅁䥁㙥䅑䅯杩䅁䅁䅅䅁䉁䅁䅁权湁䅁䅁䍄䉁䅁䅁䅂䅁䅁䅍䅁䅁䅁䅯䅁䅁䅁䅕䅁䅁䅁㑃ぬ䭁䥁䅳䅁䉁䅁䅁允䅁䅁䅯䅄䅁䅁杷允䅁䅁䅑䅁䑁䅁䅁䅁䭁䅁䅁䅁䙁䅁䅁䅁䅁䱳䅎权䱃䅁䅁允䅁䅁䅅䅁䭁䅁䅷䅁䵁䅉䅅䅁䕁䅁䅁睁䅁䅁䅁权䅁䅁䅁兂䅁䅁䅁䭁奓䅑䅯睩䅁䅁䅅䅁䉁䅁䅁权䵁䅁䅁䍄䉁䅁䅁兂䅁䅁䅍䅁䅁䅁䅯䅁䅁䅁䅕䅁䅁䅁灂䕵䭁䕁䄰䅁䭁䑁䄰䅁䉁䅁䅁允䅁䅁䄴䅇䅁䑁䅅免㍁䑁䅧杌祁䑁䅫杍㑁䑁䅙兏䅁䅁杷允䅁䅁䅑䅁䑁䅁䅁䅁䭁䅁䅁䅁䙁䅁䅁䅁䅁䨰䄱权䱃䅁䅁允䅁䅁䅅䅁䭁䅁䅷䅁䵁䅉䅅䅁䕁䅁䅁睁䅁䅁䅁权䅁䅁䅁兂䅁䅁䅁䕁渶䅑䅯睩䅁䅁䅅䅁䉁䅁䅁权䵁䅁䅁䍄䉁䅁䅁䅂䅁䅁䅍䅁䅁䅁䅯䅁䅁䅁䅕䅁䅁䅁捃ね䭁䑁䅁䅁䉁䅁䅁允䅁䅁䅯䅋䅁䅁杷允䅁䅁䅑䅁䑁䅁䅁䅁䭁䅁䅁䅁䙁䅁䅁䅁䅁煇䅰权䱃䅁䅁允䅁䅁䅅䅁䭁䅁䅷䅁䵁䅉䅅䅁䕁䅁䅁睁䅁䅁䅁权䅁䅁䅁兂䅁䅁䅁䭁瑱䅑䅯睩䅁䅁䅅䅁䉁䅁䅁权䵁䅁䅁䍄䉁䅁䅁䅂䅁䅁䅍䅁䅁䅁䅯䅁䅁䅁䅕䅁䅁䅁䙂䕴䭁䥁䅳䅁䉁䅁䅁允䅁䅁䅯䅄䅁䅁杷允䅁䅁䅑䅁䑁䅁䅁䅁䭁䅁䅁䅁䙁䅁䅁䅁䅁㝧䅴权䱃䅁䅁允䅁䅁䅅䅁䭁䅁䅷䅁䵁䅉䅅䅁䕁䅁䅁睁䅁䅁䅁权䅁䅁䅁兂䅁䅁䅁䍁栶䅑䅯睩䅁䅁䅅䅁䉁䅁䅁权䵁䅁䅁䍄䉁䅁䅁䅂䅁䅁䅍䅁䅁䅁䅯䅁䅁䅁䅕䅁䅁䅁䉁䕶䭁䍁䄴䅁䉁䅁䅁允䅁䅁䅯䅄䅁䅁杷允䅁䅁䅑䅁䑁䅁䅁䅁䭁䅁䅁䅁䙁䅁䅁䅁䅁扳䅎权䱃䅁䅁允䅁䅁䅅䅁䭁䅁䅷䅁䵁䅉䅅䅁䕁䅁䅁睁䅁䅁䅁权䅁䅁䅁兂䅁䅁䅁䥁桩䅑䅯睩䅁䅁䅅䅁䉁䅁䅁权䵁䅁䅁䍄䉁䅁䅁䅂䅁䅁䅍䅁䅁䅁䅯䅁䅁䅁䅕䅁䅁䅁慂は䭁䥁䅳䅁䉁䅁䅁允䅁䅁䅯䅄䅁䅁杷允䅁䅁䅑䅁䑁䅁䅁䅁䭁䅁䅁䅁䙁䅁䅁䅁䅁㝄䅆权䱃䅁䅁允䅁䅁䅅䅁䭁䅁䅷䅁䵁䅉䅅䅁䕁䅁䅁睁䅁䅁䅁权䅁䅁䅁兂䅁䅁䅁䙁牋䅑䅯睩䅁䅁䅅䅁䉁䅁䅁权䵁䅁䅁䍄䉁䅁䅁䅂䅁䅁䅍䅁䅁䅁䅯䅁䅁䅁䅕䅁䅁䅁啁の䭁䥁䅳䅁䉁䅁䅁允䅁䅁䅯䅄䅁䅁杷允䅁䅁䅑䅁䑁䅁䅁䅁䭁䅁䅁䅁䙁䅁䅁䅁䅁䭌䄵权䱃䅁䅁允䅁䅁䅅䅁䭁䅁䅷䅁䵁䅉䅅䅁䕁䅁䅁睁䅁䅁䅁权䅁䅁䅁兂䅁䅁䅁䍁睱䅑䅯睩䅁䅁䅅䅁䉁䅁䅁权䵁䅁䅁䍄䉁䅁䅁䅂䅁䅁䅍䅁䅁䅁䅯䅁䅁䅁䅕䅁䅁䅁䍄啳䭁䥁䅳䅁䉁䅁䅁允䅁䅁䅯䅄䅁䅁杷允䅁䅁䅑䅁䑁䅁䅁䅁䭁䅁䅁䅁䙁䅁䅁䅁䅁扇䅎权䱃䅁䅁允䅁䅁䅅䅁䭁䅁䅷䅁䵁䅉䅅䅁䕁䅁䅁睁䅁䅁䅁权䅁䅁䅁兂䅁䅁䅁䱁べ䅑䅯睩䅁䅁䅅䅁䉁䅁䅁权䵁䅁䅁䍄䉁䅁䅁䅂䅁䅁䅍䅁䅁䅁䅯䅁䅁䅁䅕䅁䅁䅁㑂啰䭁䥁䅳䅁䉁䅁䅁允䅁䅁䅯䅄䅁䅁杷允䅁䅁䅑䅁䑁䅁䅁䅁䭁䅁䅁䅁䙁䅁䅁䅁䅁牰䅤权䱃䅁䅁允䅁䅁䅅䅁䡁䅁䅁䅁杁攰䅖䍄䉁䅁䅁䅂䅁䅁䅍䅁䅁䅁䅯䅁䅁䅁䅕䅁䅁䅁煂䕵䭁䥁䅳䅁䉁䅁䅁允䅁䅁䅯䅄䅁䅁杷允䅁䅁䅑䅁䑁䅁䅁䅁䭁䅁䅁䅁䙁䅁䅁䅁䅁䡷䅨权䱃䅁䅁允䅁䅁䅅䅁䭁䅁䅷䅁䵁䅉䅅䅁䕁䅁䅁睁䅁䅁䅁权䅁䅁䅁兂䅁䅁䅁䩁条䅑䅯睩䅁䅁䅅䅁䉁䅁䅁权䵁䅁䅁䍄䉁䅁䅁䅂䅁䅁䅍䅁䅁䅁䅯䅁䅁䅁䅕䅁䅁䅁噃歵䭁䥁䅳䅁䉁䅁䅁允䅁䅁䅯䅄䅁䅁杷允䅁䅁䅑䅁䑁䅁䅁䅁䭁䅁䅁䅁䙁䅁䅁䅁䅁牧䅴权䱃䅁䅁允䅁䅁䅅䅁䭁䅁䅷䅁䵁䅉䅅䅁䕁䅁䅁睁䅁䅁䅁权䅁䅁䅁兂䅁䅁䅁䩁㝵䅑䅯睩䅁䅁䅅䅁䉁䅁䅁权䵁䅁䅁䍄䉁䅁䅁䅂䅁䅁䅍䅁䅁䅁䅯䅁䅁䅁䅕䅁䅁䅁䅃啕䭁䥁䅳䅁䉁䅁䅁允䅁䅁䅯䅄䅁䅁杷允䅁䅁䅑䅁䑁䅁䅁䅁䭁䅁䅁䅁䙁䅁䅁䅁䅁䩯䅨权䱃䅁䅁允䅁䅁䅅䅁䭁䅁䅷䅁䵁䅉䅅䅁䕁䅁䅁睁䅁䅁䅁权䅁䅁䅁兂䅁䅁䅁䥁桓䅑䅯睩䅁䅁䅅䅁䉁䅁䅁权䵁䅁䅁䍄䉁䅁䅁兂䅁䅁䅍䅁䅁䅁䅯䅁䅁䅁䅕䅁䅁䅁元䕥䭁䕁䄰䅁䭁䑁䅷䅁䉁䅁䅁允䅁䅁䄴杆䅁䑁䅉睎㕁䍁䄴睍ぁ䑁䅧睎祁䑁䅉䅁䵁䅉䅅䅁䙁䅁䅁睁䅁䅁䅁权䅁䅁䅁兂䅁䅁䅁䅁㡇䅑䅯杏䅁䅁䅯児䅁䅁䅅䅁䉁䅁䅁杄慁䅁䅁免㉁䑁䅕兏ㅁ䑁䅕睎㕁䍁䄴䅏穁䑁䅅䅁䵁䅉䅅䅁䕁䅁䅁睁䅁䅁䅁权䅁䅁䅁兂䅁䅁䅁䙁湃䅑䅯睩䅁䅁䅅䅁䉁䅁䅁权䵁䅁䅁䍄䉁䅁䅁䅂䅁䅁䅍䅁䅁䅁䅯䅁䅁䅁䅕䅁䅁䅁䅂に䭁䥁䅳䅁䉁䅁䅁允䅁䅁䅯䅄䅁䅁杷允䅁䅁䅑䅁䑁䅁䅁䅁䭁䅁䅁䅁䙁䅁䅁䅁䅃㡥䅆权䱃䅁䅁允䅁䅁䅅䅁䭁䅁䅷䅁䵁䅉䅅䅁䕁䅁䅁睁䅁䅁䅁权䅁䅁䅁兂䅁䅁䅁佁桩䅑䅯睩䅁䅁䅅䅁䉁䅁䅁权䵁䅁䅁䍄䉁䅁䅁䅂䅁䅁䅍䅁䅁䅁䅯䅁䅁䅁䅕䅁䅁䅁敂は䭁䥁䅳䅁䉁䅁䅁允䅁䅁䅯䅄䅁䅁杷允䅁䅁䅑䅁䑁䅁䅁䅁䭁䅁䅁䅁䙁䅁䅁䅁䅁䱅䅚权䱃䅁䅁允䅁䅁䅅䅁䭁䅁䅷䅁䵁䅉䅅䅁䕁䅁䅁睁䅁䅁䅁权䅁䅁䅁兂䅁䅁䅁䑁畓䅑䅯睩䅁䅁䅅䅁䉁䅁䅁权䵁䅁䅁䍄䉁䅁䅁䅂䅁䅁䅍䅁䅁䅁䅯䅁䅁䅁䅕䅁䅁䅁煃ば䭁䥁䅳䅁䉁䅁䅁允䅁䅁䅯䅄䅁䅁杷允䅁䅁䅑䅁䑁䅁䅁䅁䭁䅁䅁䅁䙁䅁䅁䅁䅁㝋䅂权䱃䅁䅁允䅁䅁䅅䅁䭁䅁䅷䅁䵁䅉䅅䅁䕁䅁䅁睁䅁䅁䅁权䅁䅁䅁兂䅁䅁䅁䍁稲䅑䅯睩䅁䅁䅅䅁䉁䅁䅁权䵁䅁䅁䍄䉁䅁䅁䅂䅁䅁䅍䅁䅁䅁䅯䅁䅁䅁䅕䅁䅁䅁敂は䭁䍁䅷䅁䉁䅁䅁允䅁䅁䅯䅄䅁䅁杷允䅁䅁䅑䅁䑁䅁䅁䅁䭁䅁䅁䅁䙁䅁䅁䅁䅁煣䄹权䱃䅁䅁允䅁䅁䅅䅁䭁䅁䅷䅁䵁䅉䅅䅁䕁䅁䅁睁䅁䅁䅁权䅁䅁䅁兂䅁䅁䅁䝁㑵䅑䅯睩䅁䅁䅅䅁䉁䅁䅁权䵁䅁䅁䍄䉁䅁䅁䅂䅁䅁䅍䅁䅁䅁䅯䅁䅁䅁䅕䅁䅁䅁权ね䭁䥁䅳䅁䉁䅁䅁允䅁䅁䅯䅄䅁䅁杷允䅁䅁䅑䅁䑁䅁䅁䅁䭁䅁䅁䅁䙁䅁䅁䅁䅁㝱䄱权䱃䅁䅁允䅁䅁䅅䅁䭁䅁䅷䅁䵁䅉䅅䅁䕁䅁䅁睁䅁䅁䅁权䅁䅁䅁兂䅁䅁䅁䑁牱䅑䅯睩䅁䅁䅅䅁䉁䅁䅁权䵁䅁䅁䍄䉁䅁䅁兂䅁䅁䅍䅁䅁䅁䅯䅁䅁䅁䅕䅁䅁䅁允歴䭁䕁䅁䅁䭁䕁䅕䅁䉁䅁䅁允䅁䅁䅍䄶䅁䅁杷允䅁䅁䅑䅁䑁䅁䅁䅁䭁䅁䅁䅁䙁䅁䅁䅁䅁牓䅒权䱃䅁䅁允䅁䅁䅅䅁䭁䅁䅷䅁䵁䅉䅅䅁䕁䅁䅁睁䅁䅁䅁权䅁䅁䅁兂䅁䅁䅁䅁㔲䅑䅯睩䅁䅁䅅䅁䉁䅁䅁权䵁䅁䅁䍄䉁䅁䅁䅂䅁䅁䅍䅁䅁䅁䅯䅁䅁䅁䅕䅁䅁䅁奁歵䭁䥁䅳䅁䉁䅁䅁允䅁䅁䅯䅄䅁䅁杷允䅁䅁䅑䅁䑁䅁䅁䅁䭁䅁䅁䅁䙁䅁䅁䅁䅁䩱䅆权䱃䅁䅁允䅁䅁䅅䅁䭁䅁䅷䅁䵁䅉䅅䅁䕁䅁䅁睁䅁䅁䅁权䅁䅁䅁兂䅁䅁䅁䅁摩䅑䅯睩䅁䅁䅅䅁䉁䅁䅁权䵁䅁䅁䍄䉁䅁䅁䅂䅁䅁䅍䅁䅁䅁䅯䅁䅁䅁䅕䅁䅁䅁㡁ぱ䭁䥁䅳䅁䉁䅁䅁允䅁䅁䅯䅄䅁䅁杷允䅁䅁䅕䅁䑁䅁䅁䅁䭁䅁䅁䅁䙁䅁䅁䅁䅁扄䅬权䩂䅁䅁权㡁䅁䅁允䅁䅁䅅䅁佁䉁䅑䅁㕁䑁䅫杌穁䑁䅍䅍㉁䑁䅫䅎䅁䅁杷允䅁䅁䅑䅁䑁䅁䅁䅁䭁䅁䅁䅁䙁䅁䅁䅁䅁䤫䅖权䱃䅁䅁允䅁䅁䅅䅁䭁䅁䅷䅁䵁䅉䅅䅁䕁䅁䅁睁䅁䅁䅁权䅁䅁䅁兂䅁䅁䅁䭁䉈䅑䅯睩䅁䅁䅅䅁䉁䅁䅁权䵁䅁䅁䍄䉁䅁䅁䅂䅁䅁䅍䅁䅁䅁䅯䅁䅁䅁䅕䅁䅁䅁䑄ぶ䭁䥁䅳䅁䉁䅁䅁允䅁䅁䅣䅁䅁䝁㑄䔵䵁䅉䅅䅁䙁䅁䅁睁䅁䅁䅁权䅁䅁䅁兂䅁䅁䅁偁䙩䅑䅯睒䅁䅁䅯児䅁䅁䅅䅁䉁䅁䅁杄十䅁䅁䅍畁䑁䅫杍ぁ䑁䅑睎祁䅁䅁䍄䉁䅁䅁䅂䅁䅁䅍䅁䅁䅁䅯䅁䅁䅁䅕䅁䅁䅁慃歳䭁䥁䅳䅁䉁䅁䅁允䅁䅁䅯䅄䅁䅁杷允䅁䅁䅑䅁䑁䅁䅁䅁䭁䅁䅁䅁䙁䅁䅁䅁䅁煏䅴权獁䅁䅁允䅁䅁䅅䅁䭁䅁䅷䅁䵁䅉䅅䅁䕁䅁䅁睁䅁䅁䅁权䅁䅁䅁兂䅁䅁䅁䕁穏䅑䅯睩䅁䅁䅅䅁䉁䅁䅁权䵁䅁䅁䍄䉁䅁䅁䅂䅁䅁䅍䅁䅁䅁䅯䅁䅁䅁䅕䅁䅁䅁㍃䕴䭁䥁䅳䅁䉁䅁䅁允䅁䅁䅯䅄䅁䅁杷允䅁䅁䅑䅁䑁䅁䅁䅁䭁䅁䅁䅁䙁䅁䅁䅁䅁扡䅨权䱃䅁䅁允䅁䅁䅅䅁䭁䅁䅷䅁䵁䅉䅅䅁䕁䅁䅁睁䅁䅁䅁权䅁䅁䅁兂䅁䅁䅁䩁㑂䅑䅯睩䅁䅁䅅䅁䉁䅁䅁权䵁䅁䅁䍄䉁䅁䅁䅂䅁䅁䅍䅁䅁䅁䅯䅁䅁䅁䅕䅁䅁䥁湃䕸䭁䥁䅳䅁䉁䅁䅁允䅁䅁䅯䅄䅁䅁杷允䅁䅁䅑䅁䑁䅁䅁䅁䭁䅁䅁䅁䙁䅁䅁䅁䅁㜲䅴权䱃䅁䅁允䅁䅁䅅䅁䭁䅁䅷䅁䵁䅉䅅䅁䕁䅁䅁睁䅁䅁䅁权䅁䅁䅁兂䅁䅁䅁䱁塩䅑䅯䅉䅅䅁䅅䅁䉁䅁䅁权䵁䅁䅁䍄䉁䅁䅁䅂䅁䅁䅍䅁䅁䅁䅯䅁䅁䅁䅕䅁䅁䅁䵁䕭䭁䍁䉁䅁䉁䅁䅁允䅁䅁䅯䅄䅁䅁杷允䅁䅁䅑䅁䑁䅁䅁䅁䭁䅁䅁䅁䙁䅁䅁䅁䅁㝄䅨权杁允䅁允䅁䅁䅅䅁䭁䅁䅷䅁䵁䅉䅅䅁䕁䅁䅁睁䅁䅁䅁权䅁䅁䅁兂䅁䅁䅁䉁㙥䅑䅯䅉䅅䅁䅅䅁䉁䅁䅁权䵁䅁䅁䍄䉁䅁䅁兂䅁䅁䅍䅁䅁䅁䅯䅁䅁䅁䅕䅁䅁䅁扃ふ䭁䑁䅯䅁䭁䑁䄸䅁䉁䅁䅁允䅁䅁䄴䅆䅁䑁䅅䅎祁䑁䅅睎㍁䑁䅧睎㍁䅁䅁䍄䉁䅁䅁䅂䅁䅁䅍䅁䅁䅁䅯䅁䅁䅁䅕䅁䅁䅁捃ね䭁䍁䉁䅁䉁䅁䅁允䅁䅁䅯儰䅅䅁杷允䅁䅁䅑䅁䑁䅁䅁䅁䭁䅁䅁䅁䙁䅁䅁䅁䅁㝄䅆权獁䅁䅁允䅁䅁䅅䅁䭁䅁䅷䅁䵁䅉䅅䅁䕁䅁䅁睁䅁䅁䅁权䅁䅁䅁兂䅁䅁䅁乁摃䅑䅯䅉䅅䅁䅅䅁䉁䅁䅁权卄允䅁䍄䉁䅁䅁䅂䅁䅁䅍䅁䅁䅁䅯䅁䅁䅁䅕䅁䅁䅁畁啯䭁䍁䉁䅁䉁䅁䅁允䅁䅁䅯眰䅅䅁杷允䅁䅁䅑䅁䑁䅁䅁䅁䭁䅁䅁䅁䙁䅁䅁䅁䅁扒䅒权杁允䅁允䅁䅁䅅䅁䭁䅁䅷䅁䵁䅉䅅䅁䕁䅁䅁睁䅁䅁䅁权䅁䅁䅁兂䅁䅁䅁䙁橱䅑䅯䅉䅅䅁䅅䅁䉁䅁䅁权䵁䅁䅁䍄䉁䅁䅁䅂䅁䅁䅍䅁䅁䅁䅯䅁䅁䅁䅕䅁䅁䅁佂ば䭁䍁䉁䅁䉁䅁䅁允䅁䅁䅯䅄䅁䅁杷允䅁䅁䅑䅁䑁䅁䅁䅁䭁䅁䅁䅁䙁䅁䅁䅁䅁煇䅰权杁允䅁允䅁䅁䅅䅁䭁䅁䅷䅁䵁䅉䅅䅁䕁䅁䅁睁䅁䅁䅁权䅁䅁䅁兂䅁䅁䅁䙁牋䅑䅯䅉䅅䅁䅅䅁䉁䅁䅁权䵁䅁䅁䍄䉁䅁䅁䅂䅁䅁䅍䅁䅁䅁䅯䅁䅁䅁䅕䅁䅁䅁獁歲䭁䍁䉁䅁䉁䅁䅁允䅁䅁䅯䅄䅁䅁杷允䅁䅁䅑䅁䑁䅁䅁䅁䭁䅁䅁䅁䙁䅁䅁䅁䅁牋䅂权杁允䅁允䅁䅁䅅䅁䭁䅁䅷䅁䵁䅉䅅䅁䕁䅁䅁睁䅁䅁䅁权䅁䅁䅁兂䅁䅁䅁䵁硋䅑䅯䅉䅅䅁䅅䅁䉁䅁䅁权䵁䅁䅁䍄䉁䅁䅁兂䅁䅁䅍䅁䅁䅁䅯䅁䅁䅁䅕䅁䅁䅁䑄啳䭁䕁䅣䅁䭁䑁䅳䅁䉁䅁䅁允䅁䅁䄴杅䅁䑁䅫李畁䑁䅅睍ㅁ䑁䅍杍䅁䅁杷允䅁䅁䅑䅁䑁䅁䅁䅁䭁䅁䅁䅁䙁䅁䅁䅁䅁㝱䄱权杁允䅁允䅁䅁䅅䅁䭁䅁䅷䅁䵁䅉䅅䅁䕁䅁䅁睁䅁䅁䅁权䅁䅁䅁兂䅁䅁䅁䉁穭䅑䅯䅉䅅䅁䅅䅁䉁䅁䅁权䵁䅁䅁䍄䉁䅁䅁䅂䅁䅁䅍䅁䅁䅁䅯䅁䅁䅁䅕䅁䅁䅁睃び䭁䍁䉁䅁䉁䅁䅁允䅁䅁䅯䅄䅁䅁杷允䅁䅁䅑䅁䑁䅁䅁䅁䭁䅁䅁䅁䙁䅁䅁䅁䅁㝧䅴权杁允䅁允䅁䅁䅅䅁䭁䅁䅷䅁䵁䅉䅅䅁䕁䅁䅁睁䅁䅁䅁权䅁䅁䅁兂䅁䅁䅁䭁㍡䅑䅯䅉䅅䅁䅅䅁䉁䅁䅁权䵁䅁䅁䍄䉁䅁䅁䅂䅁䅁䅍䅁䅁䅁䅯䅁䅁䅁䅕䅁䅁䅁煂䕵䭁䍁䉁䅁䉁䅁䅁允䅁䅁䅯䅄䅁䅁杷允䅁䅁䅑䅁䑁䅁䅁䅁䭁䅁䅁䅁䙁䅁䅁䅁䅁䡷䅨权杁允䅁允䅁䅁䅅䅁䭁乁䉑䅁䵁䅉䅅䅁䕁䅁䅁睁䅁䅁䅁权䅁䅁䅁兂䅁䅁䅁䍁稲䅑䅯䅉䅅䅁䅅䅁䉁䅁䅁权䵁䅁䅁䍄䉁䅁䅁䅂䅁䅁䅍䅁䅁䅁䅯䅁䅁䅁䅕䅁䅁䅁䥁啮䭁䍁䉁䅁䉁䅁䅁允䅁䅁䅯䅄䅁䅁杷允䅁䅁䅑䅁䑁䅁䅁䅁䭁䅁䅁䅁䙁䅁䅁䅁䅁䠰䄱权杁允䅁允䅁䅁䅅䅁䭁乁䉕䅁䵁䅉䅅䅁䕁䅁䅁睁䅁䅁䅁权䅁䅁䅁兂䅁䅁䅁䝁㑭䅑䅯䅉䅅䅁䅅䅁䉁䅁䅁权䵁䅁䅁䍄䉁䅁䅁䅂䅁䅁䅍䅁䅁䅁䅯䅁䅁䅁䅕䅁䅁䅁权䕭䭁䍁䉁䅁䉁䅁䅁允䅁䅁䅯䅄䅁䅁杷允䅁䅁䅑䅁䑁䅁䅁䅁䭁䅁䅁䅁䙁䅁䅁䅁䅁䩯䅴权杁允䅁允䅁䅁䅅䅁䭁䅁䅷䅁䵁䅉䅅䅁䕁䅁䅁睁䅁䅁䅁权䅁䅁䅁兂䅁䅁䅁䑁特䅑䅯䅉䅅䅁䅅䅁䉁䅁䅁权䵁䅁䅁䍄䉁䅁䅁䅂䅁䅁䅍䅁䅁䅁䅯䅁䅁䅁䅕䅁䅁䅁㍃䕴䭁䍁䉁䅁䉁䅁䅁允䅁䅁䅯䅄䅁䅁杷允䅁䅁䅑䅁䑁䅁䅁䅁䭁䅁䅁䅁䙁䅁䅁䅁䅁批䅒权杁允䅁允䅁䅁䅅䅁䭁䅁䅷䅁䵁䅉䅅䅁䕁䅁䅁睁䅁䅁䅁权䅁䅁䅁兂䅁䅁䅁䩁㑂䅑䅯䅉䅅䅁䅅䅁䉁䅁䅁权坄允䅁䍄䉁䅁䅁兂䅁䅁䅍䅁䅁䅁䅯䅁䅁䅁䅕䅁䅁䅁㑄啨䭁䕁䅣䅁䭁䑁䅷䅁䉁䅁䅁允䅁䅁䄴杅䅁䑁䅁杌㍁䑁䅁兎㍁䑁䅉䅎䅁䅁杷允䅁䅁䅑䅁䑁䅁䅁䅁䭁䅁䅁䅁䙁䅁䅁䅁䅁䩑䅎权杁允䅁允䅁䅁䅅䅁䭁乁䉅䅁䵁䅉䅅䅁䕁䅁䅁睁䅁䅁䅁权䅁䅁䅁兂䅁䅁䅁䉁晓䅑䅯䅉䅅䅁䅅䅁䉁䅁䅁权䵁䅁䅁䍄䉁䅁䅁䅂䅁䅁䅍䅁䅁䅁䅯䅁䅁䅁䅕䅁䅁䥁㝂啷䭁䍁䉁䅁䉁䅁䅁允䅁䅁䅯眰䅅䅁杷允䅁䅁䅑䅁䑁䅁䅁䅁䭁䅁䅁䅁䙁䅁䅁䅁䅁䬶䅆权杁允䅁允䅁䅁䅅䅁䭁䅁䅷䅁䵁䅉䅅䅁䕁䅁䅁睁䅁䅁䅁权䅁䅁䅁兂䅁䅁䅁䑁畓䅑䅯䅉䅅䅁䅅䅁䉁䅁䅁权䵁䅁䅁䍄䉁䅁䅁䅂䅁䅁䅍䅁䅁䅁䅯䅁䅁䅁䅕䅁䅁䅁㉂啰䭁䍁䉁䅁䉁䅁䅁允䅁䅁䅯䅄䅁䅁杷允䅁䅁䅑䅁䑁䅁䅁䅁䭁䅁䅁䅁䙁䅁䅁䅁䅁牊䅚权杁允䅁允䅁䅁䅅䅁䭁䅁䅷䅁䵁䅉䅅䅁䕁䅁䅁睁䅁䅁䅁权䅁䅁䅁兂䅁䅁䅁䙁湃䅑䅯䅉䅅䅁䅅䅁䉁䅁䅁权䵁䅁䅁䍄䉁䅁䅁䅂䅁䅁䅍䅁䅁䅁䅯䅁䅁䅁䅕䅁䅁䅁偁啳䭁䍁䉁䅁䉁䅁䅁允䅁䅁䅯䅄䅁䅁杷允䅁䅁䅑䅁䑁䅁䅁䅁䭁䅁䅁䅁䙁䅁䅁䅁䅁䭈䅰权杁允䅁允䅁䅁䅅䅁䭁䅁䅷䅁䵁䅉䅅䅁䕁䅁䅁睁䅁䅁䅁权䅁䅁䅁兂䅁䅁䅁䭁剩䅑䅯䅉䅅䅁䅅䅁䉁䅁䅁权䵁䅁䅁䍄䉁䅁䅁兂䅁䅁䅍䅁䅁䅁䅯䅁䅁䅁䅕䅁䅁䅁睁ば䭁䕁䅙䅁䭁䕁䅉䅁䉁䅁䅁允䅁䅁䅕噶祺獣䱮吹䴸䅉䅅䅁䕁䅁䅁睁䅁䅁䅁权䅁䅁䅁兂䅁䅁䅁䱁穇䅑䅯䅉䅅䅁䅅䅁䉁䅁䅁权䵁䅁䅁䍄䉁䅁䅁䅂䅁䅁䅍䅁䅁䅁䅯䅁䅁䅁䅕䅁䅁䅁畁び䭁䍁䉁䅁䉁䅁䅁允䅁䅁䅯䅄䅁䅁杷允䅁䅁䅑䅁䑁䅁䅁䅁䭁䅁䅁䅁䙁䅁䅁䅁䅁㝡䅨权杁允䅁允䅁䅁䅅䅁䭁䅁䅷䅁䵁䅉䅅䅁䕁䅁䅁睁䅁䅁䅁权䅁䅁䅁兂䅁䅁䅁乁㝵䅑䅯䅉䅅䅁䅅䅁䉁䅁䅁权䵁䅁䅁䍄䉁䅁䅁䅂䅁䅁䅍䅁䅁䅁䅯䅁䅁䅁䅕䅁䅁䅁䕃啯䭁䍁䉁䅁䉁䅁䅁允䅁䅁䅯眱䅅䅁杷允䅁䅁䅑䅁䑁䅁䅁䅁䭁䅁䅁䅁䙁䅁䅁䅁䅁煓䅨权杁允䅁允䅁䅁䅅䅁䭁䅁䅷䅁䵁䅉䅅䅁䕁䅁䅁睁䅁䅁䅁权䅁䅁䅁兂䅁䅁䅁佁䩩䅑䅯䅉䅅䅁䅅䅁䉁䅁䅁权奄允䅁䍄䉁䅁䅁䅂䅁䅁䅍䅁䅁䅁䅯䅁䅁䅁䅕䅁䅁䅁㑂啰䭁䍁䉁䅁䉁䅁䅁允䅁䅁䅯䅄䅁䅁杷允䅁䅁䅑䅁䑁䅁䅁䅁䭁䅁䅁䅁䙁䅁䅁䅁䅁煱䅤权杁允䅁允䅁䅁䅅䅁䭁䅁䅷䅁䵁䅉䅅䅁䕁䅁䅁睁䅁䅁䅁权䅁䅁䅁兂䅁䅁䅁䭁瑱䅑䅯䅉䅅䅁䅅䅁䉁䅁䅁权䵁䅁䅁䍄䉁䅁䅁䅂䅁䅁䅍䅁䅁䅁䅯䅁䅁䅁䅕䅁䅁䅁䭂䕴䭁䍁䉁䅁䉁䅁䅁允䅁䅁䅯䅄䅁䅁杷允䅁䅁䅑䅁䑁䅁䅁䅁䭁䅁䅁䅁䙁䅁䅁䅁䅁䰷䅎权杁允䅁允䅁䅁䅅䅁䭁䅁䅷䅁䵁䅉䅅䅁䕁䅁䅁睁䅁䅁䅁权䅁䅁䅁兂䅁䅁䅁䉁㉃䅑䅯䅉䅅䅁䅅䅁䉁䅁䅁权䵁䅁䅁䍄䉁䅁䅁䅂䅁䅁䅍䅁䅁䅁䅯䅁䅁䅁䅕䅁䅁䅁奁歵䭁䍁䉁䅁䉁䅁䅁允䅁䅁䅯䅄䅁䅁杷允䅁䅁䅑䅁䑁䅁䅁䅁䭁䅁䅁䅁䙁䅁䅁䅁䅁煬䅂权杁允䅁允䅁䅁䅅䅁䭁䅁䅷䅁䵁䅉䅅䅁䕁䅁䅁睁䅁䅁䅁权䅁䅁䅁兂䅁䅁䅁䑁湃䅑䅯䅉䅅䅁䅅䅁䉁䅁䅁权䵁䅁䅁䍄䉁䅁䅁䅂䅁䅁䅍䅁䅁䅁䅯䅁䅁䅁䅕䅁䅁䅁桃啷䭁䍁䉁䅁䉁䅁䅁允䅁䅁䅯䅄䅁䅁杷允䅁䅁䅑䅁䑁䅁䅁䅁䭁䅁䅁䅁䙁䅁䅁䅁䅁㝷䄹权杁允䅁允䅁䅁䅅䅁䭁䅁䅷䅁䵁䅉䅅䅁䕁䅁䅁睁䅁䅁䅁权䅁䅁䅁兂䅁䅁䅁䕁穏䅑䅯䅉䅅䅁䅅䅁䉁䅁䅁权䵁䅁䅁䍄䉁䅁䅁兂䅁䅁䅍䅁䅁䅁䅯䅁䅁䅁䅕䅁䅁䅁䩄䕴䭁䕁䄰䅁䭁䑁䅳䅁䉁䅁䅁允䅁䅁䄴杆䅁䑁䅍兏㉁䍁䄴睎睁䑁䅕䅏ㅁ䑁䅧䅁䵁䅉䅅䅁䕁䅁䅁睁䅁䅁䅁权䅁䅁䅁兂䅁䅁䅁䭧䕦䅑䅯䅉䅅䅁䅅䅁䉁䅁䅁权䵁䅁䅁䍄䉁䅁䅁兂䅁䅁䅍䅁䅁䅁䅯䅁䅁䅁䅕䅁䅁䅁㑃ぬ䭁䑁䅯䅁䭁䑁䅳䅁䉁䅁䅁允䅁䅁䄴杅䅁䑁䅅杍ぁ䑁䅍䅎穁䑁䅑睎䅁䅁杷允䅁䅁䅕䅁䑁䅁䅁䅁䭁䅁䅁䅁䙁䅁䅁䅁䅁䩱䅆权㙁䅁䅁权㝁䅁䅁允䅁䅁䅅䅁佁䉁䅯䅁硁䑁䅕睎ぁ䑁䅉兏穁䍁䄴兏㕁䑁䅫兏䅁䅁杷允䅁䅁䅕䅁䑁䅁䅁䅁䭁䅁䅁䅁䙁䅁䅁䅁䅁䩄䅨权㙁䅁䅁权㝁䅁䅁允䅁䅁䅅䅁佁䉁䅧䅁㍁䑁䅅兎㉁䑁䅍睎畁䑁䅫兏㕁䑁䅫䅁䵁䅉䅅䅁䙁䅁䅁睁䅁䅁䅁权䅁䅁䅁兂䅁䅁䅁䩁批䅑䅯杏䅁䅁䅯睏䅁䅁䅅䅁䉁䅁䅁杄佁䅁䅁兏硁䑁䅍兏㕁䑁䅅䅁䵁䅉䅅䅁䙁䅁䅁睁䅁䅁䅁权䅁䅁䅁兂䅁䅁䅁䡧䉶䅑䅯杏䅁䅁䅯睏䅁䅁䅅䅁䉁䅁䅁杄允䅁䅁兏㍁䑁䅣兏㍁䑁䅉兏䅁䅁杷允䅁䅁䅕䅁䑁䅁䅁䅁䭁䅁䅁䅁䙁䅁䅁䅁䅁煣䄹权㙁䅁䅁权㝁䅁䅁允䅁䅁䅅䅁佁䉁䅉䅁硁䑁䅣兎穁䑁䅕兎祁䑁䅣䅁䵁䅉䅅䅁䙁䅁䅁睁䅁䅁䅁权䅁䅁䅁兂䅁䅁䅁䥁桩䅑䅯杏䅁䅁䅯睏䅁䅁䅅䅁䉁䅁䅁杄奁䅁䅁睍㍁䑁䅁睍ぁ䑁䅙杌睁䑁䅁䅍硁䅁䅁䍄䉁䅁䅁兂䅁䅁䅍䅁䅁䅁䅯䅁䅁䅁䅕䅁䅁䅁㍃䕴䭁䑁䅯䅁䭁䑁䅳䅁䉁䅁䅁允䅁䅁䄴䅅䅁䑁䅅睍㍁䑁䅣兏㉁䑁䅧䅁䵁䅉䅅䅁䙁䅁䅁睁䅁䅁䅁权䅁䅁䅁兂䅁䅁䅁䙁橱䅑䅯杏䅁䅁䅯睏䅁䅁䅅䅁䉁䅁䅁杄十䅁䅁兏硁䑁䅑免㉁䑁䅫䅎㉁䅁䅁䍄䉁䅁䅁兂䅁䅁䅍䅁䅁䅁䅯䅁䅁䅁䅕䅁䅁䅁䙂䕴䭁䑁䅯䅁䭁䑁䅳䅁䉁䅁䅁允䅁䅁䄴䅄䅁䑁䅑免硁䑁䅉兎䅁䅁杷允䅁䅁䅕䅁䑁䅁䅁䅁䭁䅁䅁䅁䙁䅁䅁䅁䅁煔䅤权㙁䅁䅁权㝁䅁䅁允䅁䅁䅅䅁佁䉁䅁䅁穁䑁䅫李㉁䑁䅕兎硁䅁䅁䍄䉁䅁䅁䅂䅁䅁䅍䅁䅁䅁䅯䅁䅁䅁䅕䅁䅁䅁㑄啨䭁䍁䅷䅁䉁䅁䅁允䅁䅁䅯兌䅁䅁杷允䅁䅁䅕䅁䑁䅁䅁䅁䭁䅁䅁䅁䙁䅁䅁䅁䅁煇䅰权㙁䅁䅁权㝁䅁䅁允䅁䅁䅅䅁佁䅁䄴䅁ㅁ䑁䅧睎祁䑁䅕睍䅁䅁杷允䅁䅁䅕䅁䑁䅁䅁䅁䭁䅁䅁䅁䙁䅁䅁䅁䅁㝨䅰权䅂䅁䅁权䍂䅁䅁允䅁䅁䅅䅁䑁䙁㡺⼯䴸䅉䅅䅁䙁䅁䅁睁䅁䅁䅁权䅁䅁䅁兂䅁䅁䅁佁桩䅑䅯杏䅁䅁䅯睏䅁䅁䅅䅁䉁䅁䅁杄十䅁䅁杍睁䑁䅫睎祁䑁䅁兏ぁ䅁䅁䍄䉁䅁䅁兂䅁䅁䅍䅁䅁䅁䅯䅁䅁䅁䅕䅁䅁䅁卂ぱ䭁䑁䅯䅁䭁䑁䅳䅁䉁䅁䅁允䅁䅁䄴䅅䅁䑁䅫免㍁䑁䅅䅍穁䑁䅧䅁䵁䅉䅅䅁䙁䅁䅁睁䅁䅁䅁权䅁䅁䅁兂䅁䅁䅁䍁畹䅑䅯杏䅁䅁䅯睏䅁䅁䅅䅁䉁䅁䅁杄允䅁䅁兎㕁䑁䅑睍硁䑁䅍䅏䅁䅁杷允䅁䅁䅕䅁䑁䅁䅁䅁䭁䅁䅁䅁䙁䅁䅁䅁䅁㝷䅆权㙁䅁䅁权㝁䅁䅁允䅁䅁䅅䅁佁䅁䅷䅁㉁䑁䅍䅎ぁ䑁䅍䅁䵁䅉䅅䅁䙁䅁䅁睁䅁䅁䅁权䅁䅁䅁兂䅁䅁䅁䵁硋䅑䅯杏䅁䅁䅯睏䅁䅁䅅䅁䉁䅁䅁杄允䅁䅁免㉁䑁䅕杍祁䑁䅧䅍䅁䅁杷允䅁䅁䅕䅁䑁䅁䅁䅁䭁䅁䅁䅁䙁䅁䅁䅁䅁䭨䅆权㙁䅁䅁权㝁䅁䅁允䅁䅁䅅䅁佁䉁䅉䅁硁䑁䅕䅏ㅁ䑁䅕䅍ぁ䑁䅫䅁䵁䅉䅅䅁䙁䅁䅁睁䅁䅁䅁权䅁䅁䅁兂䅁䅁䅁䩁祱䅑䅯杏䅁䅁䅯睏䅁䅁䅅䅁䉁䅁䅁杄慁䅁䅁䅎祁䑁䅫䅏㑁䑁䅧睍畁䑁䅫兏㕁䑁䅫䅁䵁䅉䅅䅁䙁䅁䅁睁䅁䅁䅁权䅁䅁䅁兂䅁䅁䅁䱁穃䅑䅯杏䅁䅁䅯睏䅁䅁䅅䅁䉁䅁䅁杄允䅁䅁兏ぁ䑁䅉䅏㑁䑁䅕杍䅁䅁杷允䅁䅁䅕䅁䑁䅁䅁䅁䭁䅁䅁䅁䙁䅁䅁䅁䅁䱶䅒权㙁䅁䅁权㝁䅁䅁允䅁䅁䅅䅁䭁䍁䅣䅁䵁䅉䅅䅁䙁䅁䅁睁䅁䅁䅁权䅁䅁䅁兂䅁䅁䅁䭁㍡䅑䅯杏䅁䅁䅯睏䅁䅁䅅䅁䉁䅁䅁杄允䅁䅁李㑁䑁䅣李㉁䑁䅣杍䅁䅁杷允䅁䅁䅕䅁䑁䅁䅁䅁䭁䅁䅁䅁䙁䅁䅁䅁䅁㝄䅆权㙁䅁䅁权㝁䅁䅁允䅁䅁䅅䅁佁䉁䅉䅁㕁䑁䅙睎㕁䑁䅧睎硁䑁䅣䅁䵁䅉䅅䅁䙁䅁䅁睁䅁䅁䅁权䅁䅁䅁兂䅁䅁䅁䙁牋䅑䅯兔䅁䅁䅯睏䅁䅁䅅䅁䉁䅁䅁杄啁䅁䅁免ぁ䍁䄴李穁䑁䅅兏㉁䑁䅧䅁䵁䅉䅅䅁䙁䅁䅁睁䅁䅁䅁权䅁䅁䅁兂䅁䅁䅁䝁㑱䅑䅯杏䅁䅁䅯睏䅁䅁䅅䅁䉁䅁䅁杄允䅁䅁杍ぁ䑁䅍兎㕁䑁䅣兏䅁䅁杷允䅁䅁䅕䅁䑁䅁䅁䅁䭁䅁䅁䅁䙁䅁䅁䅁䅁䡷䅨权㙁䅁䅁权㝁䅁䅁允䅁䅁䅅䅁佁䉁䅉䅁祁䑁䅕䅍穁䑁䅧杍ㅁ䑁䅧䅁䵁䅉䅅䅁䙁䅁䅁睁䅁䅁䅁权䅁䅁䅁兂䅁䅁䅁䑁畓䅑䅯杏䅁䅁䅯睏䅁䅁䅅䅁䉁䅁䅁杄䭁䅁䅁杍ㅁ䑁䅫睍䅁䅁杷允䅁䅁䅕䅁䑁䅁䅁䅁䭁䅁䅁䅁䙁䅁䅁䅁䅁䤶䅬权㙁䅁䅁权㝁䅁䅁允䅁䅁䅅䅁佁䉁䅉䅁祁䑁䅍李硁䑁䅉免㍁䑁䅅䅁䵁䅉䅅䅁䙁䅁䅁睁䅁䅁䅁权䅁䅁䅁兂䅁䅁䅁䡁汩䅑䅯杏䅁䅁䅯睏䅁䅁䅅䅁䉁䅁䅁杄慁䅁䅁䅎硁䑁䅙兏ぁ䑁䅣䅏畁䑁䅫兏㕁䑁䅫䅁䵁䅉䅅䅁䙁䅁䅁睁䅁䅁䅁权䅁䅁䅁兂䅁䅁䅁䩁㝵䅑䅯杏䅁䅁䅯睏䅁䅁䅅䅁䉁䅁䅁杄啁䅁䅁免穁䑁䅉䅎ぁ䑁䅉䅏穁䑁䅫䅁䵁䅉䅅䅁䙁䅁䅁睁䅁䅁䅁权䅁䅁䅁兂䅁䅁䅁䭁扃䅑䅯杏䅁䅁䅯睏䅁䅁䅅䅁䉁䅁䅁杄十䅁䅁睎硁䑁䅣睍睁䑁䅙䅏㉁䅁䅁䍄䉁䅁䅁兂䅁䅁䅍䅁䅁䅁䅯䅁䅁䅁䅕䅁䅁䅁䍃ふ䭁䑁䅯䅁䭁䑁䅳䅁䉁䅁䅁允䅁䅁䅯睊䅁䅁杷允䅁䅁䅕䅁䑁䅁䅁䅁䭁䅁䅁䅁䙁䅁䅁䅁䅁䩃䄱权㙁䅁䅁权㝁䅁䅁允䅁䅁䅅䅁䭁䍁䅣䅁䵁䅉䅅䅁䙁䅁䅁睁䅁䅁䅁权䅁䅁䅁兂䅁䅁䅁䝁㑵䅑䅯杏䅁䅁䅯睏䅁䅁䅅䅁䉁䅁䅁杄䥁䅁䅁睍硁䑁䅕䅁䵁䅉䅅䅁䙁䅁䅁睁䅁䅁䅁权䅁䅁䅁兂䅁䅁䅁乁㥂䅑䅯杏䅁䅁䅯睏䅁䅁䅅䅁䉁䅁䅁杄十䅁䅁睍ㅁ䑁䅁睍㉁䑁䅕杍硁䅁䅁䍄䉁䅁䅁兂䅁䅁䅍䅁䅁䅁䅯䅁䅁䅁䅕䅁䅁䅁兂ば䭁䑁䅯䅁䭁䑁䅳䅁䉁䅁䅁允䅁䅁䄴䅄䅁䑁䅉兎穁䑁䅙免䅁䅁杷允䅁䅁䅕䅁䑁䅁䅁䅁䭁䅁䅁䅁䙁䅁䅁䅁䅁䭐䅴权㙁䅁䅁权㝁䅁䅁允䅁䅁䅅䅁佁䉁䅧䅁穁䑁䅫李ぁ䑁䅕免畁䑁䅫兏㕁䑁䅫䅁䵁䅉䅅䅁䙁䅁䅁睁䅁䅁䅁权䅁䅁䅁兂䅁䅁䅁䵁⽏䅑䅯杏䅁䅁䅯睏䅁䅁䅅䅁䉁䅁䅁杄佁䅁䅁䅎硁䑁䅣睍㉁䑁䅣䅁䵁䅉䅅䅁䙁䅁䅁睁䅁䅁䅁权䅁䅁䅁兂䅁䅁䅁䉁㙥䅑䅯杏䅁䅁䅯睏䅁䅁䅅䅁䉁䅁䅁杄允䅁䅁䅎ㅁ䑁䅣免睁䑁䅫䅏䅁䅁杷允䅁䅁䅕䅁䑁䅁䅁䅁䭁䅁䅁䅁䙁䅁䅁䅁䅃㡰䅒权㙁䅁䅁权㝁䅁䅁允䅁䅁䅅䅁佁䉁䅁䅁㑁䑁䅫睍硁䑁䅑李㑁䅁䅁䍄䉁䅁䅁兂䅁䅁䅍䅁䅁䅁䅯䅁䅁䅁䅕䅁䅁䅁权䕭䭁䑁䅯䅁䭁䑁䅳䅁䉁䅁䅁允䅁䅁䄴杅䅁䑁䅅免㍁䑁䅫免穁䑁䅅睍䅁䅁杷允䅁䅁䅕䅁䑁䅁䅁䅁䭁䅁䅁䅁䙁䅁䅁䅁䅁扳䅎权㙁䅁䅁权㝁䅁䅁允䅁䅁䅅䅁佁䅁䅧䅁ㅁ䑁䅉睍䅁䅁杷允䅁䅁䅕䅁䑁䅁䅁䅁䭁䅁䅁䅁䙁䅁䅁䅁䅁䩑䅎权㙁䅁䅁权㝁䅁䅁允䅁䅁䅅䅁佁䅁䄴䅁ㅁ䑁䅉睍㉁䑁䅣免䅁䅁杷允䅁䅁䅕䅁䑁䅁䅁䅁䭁䅁䅁䅁䙁䅁䅁䅁䅁䩆䄹权㙁䅁䅁权㝁䅁䅁允䅁䅁䅅䅁佁䅁䅯䅁硁䑁䅕兏㍁䅁䅁䍄䉁䅁䅁兂䅁䅁䅍䅁䅁䅁䅯䅁䅁䅁䅕䅁䅁䅁捁歱䭁䑁䅯䅁䭁䑁䅳䅁䉁䅁䅁允䅁䅁䄴杄䅁䑁䅅䅍ぁ䑁䅕睎ぁ䅁䅁䍄䉁䅁䅁兂䅁䅁䅍䅁䅁䅁䅯䅁䅁䅁䅕䅁䅁䅁ぃぱ䭁䑁䅯䅁䭁䑁䅳䅁䉁䅁䅁允䅁䅁䅯睊䅁䅁杷允䅁䅁䅕䅁䑁䅁䅁䅁䭁䅁䅁䅁䙁䅁䅁䅁䅁䤫䅖权㙁䅁䅁权㝁䅁䅁允䅁䅁䅅䅁佁䉁䅉䅁穁䑁䅉睍㑁䑁䅅兏ㅁ䑁䅙䅁䵁䅉䅅䅁䙁䅁䅁睁䅁䅁䅁权䅁䅁䅁兂䅁䅁䅁䍁睵䅑䅯杏䅁䅁䅯睏䅁䅁䅅䅁䉁䅁䅁杄䭁䅁䅁免穁䑁䅁李䅁䅁杷允䅁䅁䅕䅁䑁䅁䅁䅁䭁䅁䅁䅁䙁䅁䅁䅁䅁扌䅎权㙁䅁䅁权㝁䅁䅁允䅁䅁䅅䅁佁䉁䅉䅁ぁ䑁䅧睎睁䑁䅣睎ㅁ䑁䅍䅁䵁䅉䅅䅁䙁䅁䅁睁䅁䅁䅁权䅁䅁䅁兂䅁䅁䅁乁㍩䅑䅯杏䅁䅁䅯睏䅁䅁䅅䅁䉁䅁䅁权湁䅁䅁䍄䉁䅁䅁兂䅁䅁䅍䅁䅁䅁䅯䅁䅁䅁䅕䅁䅁䅁元䕥䭁䑁䅯䅁䭁䑁䅳䅁䉁䅁䅁允䅁䅁䄴䅄䅁䑁䅍睍祁䑁䅁兏䅁䅁杷允䅁䅁䅕䅁䑁䅁䅁䅁䭁䅁䅁䅁䙁䅁䅁䅁䅁䙧䅆权㙁䅁䅁权㝁䅁䅁允䅁䅁䅅䅁佁䅁䄴䅁㉁䑁䅉睍㕁䑁䅕杍䅁䅁杷允䅁䅁䅕䅁䑁䅁䅁䅁䭁䅁䅁䅁䙁䅁䅁䅁䅁煱䅤权㙁䅁䅁权㝁䅁䅁允䅁䅁䅅䅁佁䉁䅁䅁硁䑁䅫免㕁䑁䅉䅏祁䅁䅁䍄䉁䅁䅁兂䅁䅁䅍䅁䅁䅁䅯䅁䅁䅁䅕䅁䅁䅁䭂䕴䭁䑁䅯䅁䭁䑁䅳䅁䉁䅁䅁允䅁䅁䄴䅅䅁䑁䅉兏祁䑁䅉免睁䑁䅧䅁䵁䅉䅅䅁䙁䅁䅁睁䅁䅁䅁权䅁䅁䅁兂䅁䅁䅁䍁稶䅑䅯杏䅁䅁䅯睏䅁䅁䅅䅁䉁䅁䅁杄奁䅁䅁免硁䑁䅁睍㍁䑁䅣杌㕁䑁䅫兏㑁䅁䅁䍄䉁䅁䅁兂䅁䅁䅍䅁䅁䅁䅯䅁䅁䅁䅕䅁䅁䅁獄び䭁䑁䅯䅁䭁䑁䅳䅁䉁䅁䅁允䅁䅁䄴权䅁䑁䅉兎㉁䑁䅙䅁䵁䅉䅅䅁䙁䅁䅁睁䅁䅁䅁权䅁䅁䅁兂䅁䅁䅁佁穹䅑䅯兓䅁䅁䅯材䅁䅁䅅䅁䉁䅁䅁杄十䅁䅁兏畁䑁䅧兎㑁䑁䅅䅏㍁䅁䅁䍄䉁䅁䅁兂䅁䅁䅍䅁䅁䅁䅯䅁䅁䅁䅕䅁䅁䅁偁䕵䭁䑁䅯䅁䭁䑁䅳䅁䉁䅁䅁允䅁䅁䄴䅇䅁䑁䅅䅍硁䑁䅑兎㕁䍁䄴兏㕁䑁䅫兏䅁䅁杷允䅁䅁䅕䅁䑁䅁䅁䅁䭁䅁䅁䅁䙁䅁䅁䅁䅁扄䅬权㙁䅁䅁权㝁䅁䅁允䅁䅁䅅䅁䭁䍁䅣䅁䵁䅉䅅䅁䙁䅁䅁睁䅁䅁䅁权䅁䅁䅁兂䅁䅁䅁䉁穭䅑䅯杏䅁䅁䅯䅐䅁䅁䅅䅁䉁䅁䅁杄佁䅁䅁免㑁䑁䅙兏穁䑁䅙䅁䵁䅉䅅䅁䙁䅁䅁睁䅁䅁䅁权䅁䅁䅁兂䅁䅁䅁䥁㝏䅑䅯杏䅁䅁䅯睏䅁䅁䅅䅁䉁䅁䅁权湁䅁䅁䍄䉁䅁䅁兂䅁䅁䅍䅁䅁䅁䅯䅁䅁䅁䅕䅁䅁䅁坃䕯䭁䑁䅯䅁䭁䑁䅳䅁䉁䅁䅁允䅁䅁䄴杄䅁䑁䅣李ぁ䑁䅍䅍ㅁ䅁䅁䍄䉁䅁䅁兂䅁䅁䅍䅁䅁䅁䅯䅁䅁䅁䅕䅁䅁䅁䭂䕱䭁䑁䅯䅁䭁䑁䅳䅁䉁䅁䅁允䅁䅁䄴杆䅁䑁䅑杍硁䑁䅧兎畁䑁䅁䅍睁䑁䅍䅁䵁䅉䅅䅁䙁䅁䅁睁䅁䅁䅁权䅁䅁䅁兂䅁䅁䅁䭁䉈䅑䅯杏䅁䅁䅯睏䅁䅁䅅䅁䉁䅁䅁杄允䅁䅁杍ㅁ䑁䅍免㉁䑁䅣䅍䅁䅁杷允䅁䅁䅕䅁䑁䅁䅁䅁䭁䅁䅁䅁䙁䅁䅁䅁䅁㝑䅎权㙁䅁䅁权㝁䅁䅁允䅁䅁䅅䅁䭁䍁䅣䅁䵁䅉䅅䅁䙁䅁䅁睁䅁䅁䅁权䅁䅁䅁兂䅁䅁䅁䍁㉡䅑䅯杏䅁䅁䅯睏䅁䅁䅅䅁䉁䅁䅁杄十䅁䅁兎穁䑁䅑免ㅁ䑁䅙睎ㅁ䅁䅁䍄䉁䅁䅁兂䅁䅁䅍䅁䅁䅁䅯䅁䅁䅁䅕䅁䅁䅁䡃歵䭁䑁䅯䅁䭁䑁䅳䅁䉁䅁䅁允䅁䅁䄴权䅁䑁䅉䅎ぁ䑁䅣䅁䵁䅉䅅䅁䙁䅁䅁睁䅁䅁䅁权䅁䅁䅁兂䅁䅁䅁䱁塩䅑䅯杏䅁䅁䅯䅐䅁䅁䅅䅁䉁䅁䅁杄十䅁䅁免硁䑁䅧免睁䑁䅉䅏祁䅁䅁䍄䉁䅁䅁兂䅁䅁䅍䅁䅁䅁䅯䅁䅁䅁䅕䅁䅁䅁㑃ぬ䭁䑁䅯䅁䭁䑁䄴䅁䉁䅁䅁允䅁䅁䄴杅䅁䑁䅅䅎㕁䑁䅉免㑁䑁䅁兏䅁䅁杷允䅁䅁䅕䅁䑁䅁䅁䅁䭁䅁䅁䅁䙁䅁䅁䅁䅁䩱䅆权㙁䅁䅁权㡁䅁䅁允䅁䅁䅅䅁佁䉁䅯䅁硁䑁䅍李㉁䑁䅫䅍㕁䍁䄴兏㕁䑁䅫兏䅁䅁杷允䅁䅁䅕䅁䑁䅁䅁䅁䭁䅁䅁䅁䙁䅁䅁䅁䅁䩄䅨权㙁䅁䅁权㡁䅁䅁允䅁䅁䅅䅁佁䉁䅧䅁ㅁ䑁䅙李祁䑁䅑兎畁䑁䅫兏㕁䑁䅧䅁䵁䅉䅅䅁䙁䅁䅁睁䅁䅁䅁权䅁䅁䅁兂䅁䅁䅁䩁批䅑䅯杏䅁䅁䅯䅐䅁䅁䅅䅁䉁䅁䅁杄䵁䅁䅁睎㑁䑁䅧䅎睁䅁䅁䍄䉁䅁䅁兂䅁䅁䅍䅁䅁䅁䅯䅁䅁䅁䅕䅁䅁䥁㝂啷䭁䑁䅯䅁䭁䑁䅷䅁䉁䅁䅁允䅁䅁䄴杅䅁䑁䅅䅍睁䑁䅣兏㑁䑁䅙䅍䅁䅁杷允䅁䅁䅕䅁䑁䅁䅁䅁䭁䅁䅁䅁䙁䅁䅁䅁䅁䨰䄱权㙁䅁䅁权㡁䅁䅁允䅁䅁䅅䅁佁䉁䅉䅁硁䑁䅕睎ㅁ䑁䅉䅏硁䑁䅙䅁䵁䅉䅅䅁䙁䅁䅁睁䅁䅁䅁权䅁䅁䅁兂䅁䅁䅁䥁桩䅑䅯杏䅁䅁䅯䅐䅁䅁䅅䅁䉁䅁䅁杄奁䅁䅁䅎睁䑁䅁䅍睁䑁䅕杌睁䑁䅁䅍硁䅁䅁䍄䉁䅁䅁兂䅁䅁䅍䅁䅁䅁䅯䅁䅁䅁䅕䅁䅁䅁畁啯䭁䑁䅯䅁䭁䑁䅷䅁䉁䅁䅁允䅁䅁䄴杅䅁䑁䅉李祁䑁䅕李㍁䑁䅕睎䅁䅁杷允䅁䅁䅕䅁䑁䅁䅁䅁䭁䅁䅁䅁䙁䅁䅁䅁䅁煗䅎权㙁䅁䅁权㡁䅁䅁允䅁䅁䅅䅁佁䉁䅑䅁硁䑁䅁䅏㑁䑁䅙免ぁ䑁䅧杍䅁䅁杷允䅁䅁䅕䅁䑁䅁䅁䅁䭁䅁䅁䅁䙁䅁䅁䅁䅁扒䅒权㙁䅁䅁权㡁䅁䅁允䅁䅁䅅䅁佁䉁䅙䅁硁䑁䅣兏睁䑁䅧杌㕁䑁䅫兏㕁䅁䅁䍄䉁䅁䅁兂䅁䅁䅍䅁䅁䅁䅯䅁䅁䅁䅕䅁䅁䅁佂ば䭁䑁䅯䅁䭁䑁䅷䅁䉁䅁䅁允䅁䅁䄴䅅䅁䑁䅧李ぁ䑁䅁䅍ㅁ䑁䅣䅁䵁䅉䅅䅁䙁䅁䅁睁䅁䅁䅁权䅁䅁䅁兂䅁䅁䅁䉁㙩䅑䅯杏䅁䅁䅯䅐䅁䅁䅅䅁䉁䅁䅁杄奁䅁䅁睍㑁䑁䅧䅎㉁䑁䅕杌睁䑁䅁䅍硁䅁䅁䍄䉁䅁䅁兂䅁䅁䅍䅁䅁䅁䅯䅁䅁䅁䅕䅁䅁䅁慁歱䭁䑁䅯䅁䭁䑁䅷䅁䉁䅁䅁允䅁䅁䄴杄䅁䑁䅑䅍睁䑁䅍免硁䅁䅁䍄䉁䅁䅁兂䅁䅁䅍䅁䅁䅁䅯䅁䅁䅁䅕䅁䅁䅁潄啯䭁䑁䅯䅁䭁䑁䅷䅁䉁䅁䅁允䅁䅁䄴杅䅁䑁䅉免ㅁ䑁䅕李㉁䑁䅙睎䅁䅁杷允䅁䅁䅕䅁䑁䅁䅁䅁䭁䅁䅁䅁䙁䅁䅁䅁䅁煕䅴权㙁䅁䅁权㡁䅁䅁允䅁䅁䅅䅁佁䉁䅉䅁硁䑁䅅李祁䑁䅍䅍ぁ䑁䅕䅁䵁䅉䅅䅁䕁䅁䅁睁䅁䅁䅁权䅁䅁䅁兂䅁䅁䅁䉁㙥䅑䅯䅩䅁䅁䅅䅁䉁䅁䅁杄䥁䅁䅁免睁䑁䅁䅁䵁䅉䅅䅁䙁䅁䅁睁䅁䅁䅁权䅁䅁䅁兂䅁䅁䅁䍁畹䅑䅯杏䅁䅁䅯䅐䅁䅁䅅䅁䉁䅁䅁杄允䅁䅁睎祁䑁䅕䅎硁䑁䅧睎䅁䅁杷允䅁䅁䅕䅁䑁䅁䅁䅁䭁䅁䅁䅁䙁䅁䅁䅁䅁牋䅂权㙁䅁䅁权㡁䅁䅁允䅁䅁䅅䅁佁䉁䅉䅁㕁䑁䅑䅎ㅁ䑁䅫䅎穁䑁䅣䅁䵁䅉䅅䅁䙁䅁䅁睁䅁䅁䅁权䅁䅁䅁兂䅁䅁䅁䵁硋䅑䅯杏䅁䅁䅯䅐䅁䅁䅅䅁䉁䅁䅁杄允䅁䅁杍㍁䑁䅉䅎㍁䑁䅫䅏䅁䅁杷允䅁䅁䅕䅁䑁䅁䅁䅁䭁䅁䅁䅁䙁䅁䅁䅁䅁䱳䅎权㙁䅁䅁权㡁䅁䅁允䅁䅁䅅䅁佁䉁䅁䅁穁䑁䅕兎ぁ䑁䅁杍穁䅁䅁䍄䉁䅁䅁兂䅁䅁䅍䅁䅁䅁䅯䅁䅁䅁䅕䅁䅁䅁牃啶䭁䑁䅯䅁䭁䑁䅷䅁䉁䅁䅁允䅁䅁䄴杅䅁䑁䅅䅎ㅁ䑁䅣兎㍁䑁䅍睎䅁䅁杷允䅁䅁䅕䅁䑁䅁䅁䅁䭁䅁䅁䅁䙁䅁䅁䅁䅁牰䅤权㙁䅁䅁权㡁䅁䅁允䅁䅁䅅䅁佁䉁䅯䅁㍁䑁䅅䅎穁䑁䅍睎睁䍁䄴䅍㕁䑁䅑兎䅁䅁杷允䅁䅁䅕䅁䑁䅁䅁䅁䭁䅁䅁䅁䙁䅁䅁䅁䅁㝄䅆权㙁䅁䅁权㡁䅁䅁允䅁䅁䅅䅁佁䉁䅉䅁㕁䑁䅙杍ㅁ䑁䅕䅎㍁䑁䅁䅁䵁䅉䅅䅁䙁䅁䅁睁䅁䅁䅁权䅁䅁䅁兂䅁䅁䅁䝁㑱䅑䅯杏䅁䅁䅯䅐䅁䅁䅅䅁䉁䅁䅁杄十䅁䅁免睁䑁䅁李㕁䑁䅁䅎ㅁ䅁䅁䍄䉁䅁䅁兂䅁䅁䅍䅁䅁䅁䅯䅁䅁䅁䅕䅁䅁䅁䅄䕥䭁䑁䅯䅁䭁䑁䅷䅁䉁䅁䅁允䅁䅁䄴杅䅁䑁䅅兏睁䑁䅙杍㉁䑁䅍兏䅁䅁杷允䅁䅁䅕䅁䑁䅁䅁䅁䭁䅁䅁䅁䙁䅁䅁䅁䅁䭥䅖权䩂䅁䅁权⽁䅁䅁允䅁䅁䅅䅁佁䉁䅉䅁ぁ䍁䄴䅍硁䑁䅕睎祁䑁䅕䅁䵁䅉䅅䅁䙁䅁䅁睁䅁䅁䅁权䅁䅁䅁兂䅁䅁䅁䑁畓䅑䅯杏䅁䅁䅯䅐䅁䅁䅅䅁䉁䅁䅁杄䭁䅁䅁李睁䑁䅧李䅁䅁杷允䅁䅁䅕䅁䑁䅁䅁䅁䭁䅁䅁䅁䙁䅁䅁䅁䅁䤶䅬权㙁䅁䅁权㡁䅁䅁允䅁䅁䅅䅁佁䉁䅉䅁祁䑁䅕睍ㅁ䑁䅉兎㑁䑁䅍䅁䵁䅉䅅䅁䙁䅁䅁睁䅁䅁䅁权䅁䅁䅁兂䅁䅁䅁䡁汩䅑䅯杏䅁䅁䅯䅐䅁䅁䅅䅁䉁䅁䅁杄慁䅁䅁䅎硁䑁䅍李㕁䑁䅧睎畁䑁䅫兏㕁䑁䅫䅁䵁䅉䅅䅁䙁䅁䅁睁䅁䅁䅁权䅁䅁䅁兂䅁䅁䅁䩁㙗䅑䅯杏䅁䅁䅯䅐䅁䅁䅅䅁䉁䅁䅁杄䭁䅁䅁兏ぁ䑁䅕兎䅁䅁杷允䅁䅁䅕䅁䑁䅁䅁䅁䭁䅁䅁䅁䙁䅁䅁䅁䅁䩯䅨权㙁䅁䅁权㡁䅁䅁允䅁䅁䅅䅁佁䉁䅉䅁祁䑁䅙䅏睁䑁䅣䅎ぁ䑁䅉䅁䵁䅉䅅䅁䙁䅁䅁睁䅁䅁䅁权䅁䅁䅁兂䅁䅁䅁䱁穇䅑䅯杏䅁䅁䅯䅐䅁䅁䅅䅁䉁䅁䅁杄䥁䅁䅁免硁䑁䅙䅁䵁䅉䅅䅁䙁䅁䅁睁䅁䅁䅁权䅁䅁䅁兂䅁䅁䅁䕁呃䅑䅯杏䅁䅁䅯䅐䅁䅁䅅䅁䉁䅁䅁杄佁䅁䅁兎㑁䑁䅁䅏ぁ䑁䅉䅁䵁䅉䅅䅁䙁䅁䅁睁䅁䅁䅁权䅁䅁䅁兂䅁䅁䅁䉁晓䅑䅯杏䅁䅁䅯䅐䅁䅁䅅䅁䉁䅁䅁杄䭁䅁䅁免ㅁ䑁䅅杍䅁䅁杷允䅁䅁䅕䅁䑁䅁䅁䅁䭁䅁䅁䅁䙁䅁䅁䅁䅁煘䅎权㙁䅁䅁权㡁䅁䅁允䅁䅁䅅䅁佁䅁䅧䅁ぁ䑁䅧免䅁䅁杷允䅁䅁䅕䅁䑁䅁䅁䅁䭁䅁䅁䅁䙁䅁䅁䅁䅁䭕䅤权㙁䅁䅁权㡁䅁䅁允䅁䅁䅅䅁佁䅁䅷䅁祁䑁䅕睎祁䑁䅉䅁䵁䅉䅅䅁䙁䅁䅁睁䅁䅁䅁权䅁䅁䅁兂䅁䅁䅁䱁牓䅑䅯杏䅁䅁䅯䅐䅁䅁䅅䅁䉁䅁䅁杄䭁䅁䅁䅎㉁䑁䅉䅍䅁䅁杷允䅁䅁䅕䅁䑁䅁䅁䅁䭁䅁䅁䅁䙁䅁䅁䅁䅁扌䅎权㙁䅁䅁权㡁䅁䅁允䅁䅁䅅䅁佁䉁䅉䅁ぁ䑁䅍杍㑁䑁䅅杍祁䑁䅁䅁䵁䅉䅅䅁䙁䅁䅁睁䅁䅁䅁权䅁䅁䅁兂䅁䅁䅁䵁ね䅑䅯杏䅁䅁䅯䅐䅁䅁䅅䅁䉁䅁䅁杄佁䅁䅁睎㕁䑁䅉睍㍁䑁䅍䅁䵁䅉䅅䅁䙁䅁䅁睁䅁䅁䅁权䅁䅁䅁兂䅁䅁䅁乁㍩䅑䅯杏䅁䅁䅯䅐䅁䅁䅅䅁䉁䅁䅁杄十䅁䅁免祁䑁䅕睍睁䑁䅉䅏㕁䅁䅁䍄䉁䅁䅁兂䅁䅁䅍䅁䅁䅁䅯䅁䅁䅁䅕䅁䅁䅁䥁啮䭁䑁䅯䅁䭁䑁䅷䅁䉁䅁䅁允䅁䅁䄴杄䅁䑁䅅䅍睁䑁䅙䅏ぁ䅁䅁䍄䉁䅁䅁䅂䅁䅁䅍䅁䅁䅁䅯䅁䅁䅁䅕䅁䅁䅁瑁び䭁䍁䄴䅁䉁䅁䅁允䅁䅁䅯睌䅁䅁杷允䅁䅁䅕䅁䑁䅁䅁䅁䭁䅁䅁䅁䙁䅁䅁䅁䅁㝆䅰权㙁䅁䅁权㡁䅁䅁允䅁䅁䅅䅁佁䉁䅁䅁㍁䑁䅉睍㑁䑁䅣兏ㅁ䅁䅁䍄䉁䅁䅁兂䅁䅁䅍䅁䅁䅁䅯䅁䅁䅁䅕䅁䅁䅁权ね䭁䑁䅯䅁䭁䑁䅷䅁䉁䅁䅁允䅁䅁䄴杅䅁䑁䅣兏ㅁ䑁䅑睎睁䑁䅣免䅁䅁杷允䅁䅁䅕䅁䑁䅁䅁䅁䭁䅁䅁䅁䙁䅁䅁䅁䅁牧䅴权㙁䅁䅁权㡁䅁䅁允䅁䅁䅅䅁佁䅁䄴䅁硁䑁䅣李穁䑁䅁䅏䅁䅁杷允䅁䅁䅕䅁䑁䅁䅁䅁䭁䅁䅁䅁䙁䅁䅁䅁䅁䩰䅨权㙁䅁䅁权㡁䅁䅁允䅁䅁䅅䅁佁䅁䅯䅁穁䑁䅅李硁䅁䅁䍄䉁䅁䅁兂䅁䅁䅍䅁䅁䅁䅯䅁䅁䅁䅕䅁䅁䅁䅃啕䭁䑁䅯䅁䭁䑁䅷䅁䉁䅁䅁允䅁䅁䄴䅅䅁䑁䅅䅍㕁䑁䅉睎穁䑁䅙䅁䵁䅉䅅䅁䙁䅁䅁睁䅁䅁䅁权䅁䅁䅁兂䅁䅁䅁䭁湱䅑䅯杏䅁䅁䅯䅐䅁䅁䅅䅁䉁䅁䅁杄允䅁䅁免㍁䑁䅑兎ぁ䑁䅣杍䅁䅁杷允䅁䅁䅕䅁䑁䅁䅁䅁䭁䅁䅁䅁䙁䅁䅁䅁䅁煏䅴权㙁䅁䅁权㡁䅁䅁允䅁䅁䅅䅁佁䉁䅁䅁硁䑁䅁䅍睁䑁䅫免㑁䅁䅁䍄䉁䅁䅁兂䅁䅁䅍䅁䅁䅁䅯䅁䅁䅁䅕䅁䅁䅁乁啵䭁䑁䅯䅁䭁䑁䅷䅁䉁䅁䅁允䅁䅁䅯睊䅁䅁杷允䅁䅁䅕䅁䑁䅁䅁䅁䭁䅁䅁䅁䙁䅁䅁䅁䅁牓䅒权㙁䅁䅁权㡁䅁䅁允䅁䅁䅅䅁佁䉁䅁䅁ぁ䑁䅧李穁䑁䅧杍ㅁ䅁䅁䍄䉁䅁䅁兂䅁䅁䅍䅁䅁䅁䅯䅁䅁䅁䅕䅁䅁䅁畁び䭁䑁䅯䅁䭁䑁䅷䅁䉁䅁䅁允䅁䅁䄴䅇䅁䑁䅅免㑁䑁䅫䅏ㅁ䍁䄴兏㕁䑁䅫䅏䅁䅁杷允䅁䅁䅕䅁䑁䅁䅁䅁䭁䅁䅁䅁䙁䅁䅁䅁䅁䰷䅎权㙁䅁䅁权㡁䅁䅁允䅁䅁䅅䅁佁䅁䅯䅁穁䑁䅁杍㕁䅁䅁䍄䉁䅁䅁兂䅁䅁䅍䅁䅁䅁䅯䅁䅁䅁䅕䅁䅁䅁偁䕵䭁䑁䅯䅁䭁䑁䅷䅁䉁䅁䅁允䅁䅁䄴杄䅁䑁䅅兎㑁䑁䅫兏穁䅁䅁䍄䉁䅁䅁兂䅁䅁䅍䅁䅁䅁䅯䅁䅁䅁䅕䅁䅁䅁䑃ふ䭁䑁䅯䅁䭁䑁䅷䅁䉁䅁䅁允䅁䅁䄴䅄䅁䑁䅅李穁䑁䅫兏䅁䅁杷允䅁䅁䅕䅁䑁䅁䅁䅁䭁䅁䅁䅁䙁䅁䅁䅁䅁䭐䅴权㙁䅁䅁权㡁䅁䅁允䅁䅁䅅䅁佁䉁䅧䅁穁䑁䅙睍㉁䑁䅁免畁䑁䅁䅍睁䑁䅅䅁䵁䅉䅅䅁䙁䅁䅁睁䅁䅁䅁权䅁䅁䅁兂䅁䅁䅁䭁䉈䅑䅯杏䅁䅁䅯䅐䅁䅁䅅䅁䉁䅁䅁杄十䅁䅁免ぁ䑁䅅李㍁䑁䅍杍睁䅁䅁䍄䉁䅁䅁兂䅁䅁䅍䅁䅁䅁䅯䅁䅁䅁䅕䅁䅁䅁䑄ぶ䭁䑁䅯䅁䭁䑁䅷䅁䉁䅁䅁允䅁䅁䄴杄䅁䑁䅍睍㕁䑁䅑䅏㑁䅁䅁䍄䉁䅁䅁兂䅁䅁䅍䅁䅁䅁䅯䅁䅁䅁䅕䅁䅁䅁慃歳䭁䑁䅯䅁䭁䑁䅷䅁䉁䅁䅁允䅁䅁䄴杇䅁䑁䅑兏ㅁ䑁䅣䅎祁䑁䅑杌睁䑁䅁䅍硁䅁䅁䍄䉁䅁䅁兂䅁䅁䅍䅁䅁䅁䅯䅁䅁䅁䅕䅁䅁䅁䑂び䭁䑁䅯䅁䭁䑁䅷䅁䉁䅁䅁允䅁䅁䄴䅄䅁䑁䅙䅍穁䑁䅑䅎䅁䅁杷允䅁䅁䅕䅁䑁䅁䅁䅁䭁䅁䅁䅁䙁䅁䅁䅁䅁㝧䅴权䅂䅁䅁权䑂䅁䅁允䅁䅁䅅䅁䑁䵁䍙䅁䵁䅉䅅䅁䙁䅁䅁睁䅁䅁䅁权䅁䅁䅁兂䅁䅁䅁䱁づ䅑䅯杏䅁䅁䅯䅐䅁䅁䅅䅁䉁䅁䅁杄允䅁䅁䅎ㅁ䑁䅣杍㑁䑁䅕兏䅁䅁杷允䅁䅁䅕䅁䑁䅁䅁䅁䭁䅁䅁䅁䙁䅁䅁䅁䅁牊䅚权㙁䅁䅁权㡁䅁䅁允䅁䅁䅅䅁佁䉁䅉䅁㉁䑁䅉睍㑁䑁䅫兏㕁䑁䅫䅁䵁䅉䅅䅁䙁䅁䅁睁䅁䅁䅁权䅁䅁䅁兂䅁䅁䅁䝁㑭䅑䅯杏䅁䅁䅯䅐䅁䅁䅅䅁䉁䅁䅁杄䭁䅁䅁杍㑁䑁䅍䅏䅁䅁杷允䅁䅁䅕䅁䑁䅁䅁䅁䭁䅁䅁䅁䙁䅁䅁䅁䅁㝨䅰权㙁䅁䅁权㡁䅁䅁允䅁䅁䅅䅁佁䅁䅯䅁硁䑁䅅䅍㑁䅁䅁䍄䉁䅁䅁兂䅁䅁䅍䅁䅁䅁䅯䅁䅁䅁䅕䅁䅁䥁湃䕸䭁䑁䅯䅁䭁䑁䅷䅁䉁䅁䅁允䅁䅁䄴䅅䅁䑁䅫睍㉁䑁䅣睍㑁䑁䅙䅁䵁䅉䅅䅁䙁䅁䅁睁䅁䅁䅁权䅁䅁䅁兂䅁䅁䅁䭁剩䅑䅯杏䅁䅁䅯児䅁䅁䅅䅁䉁䅁䅁杄慁䅁䅁杍睁䑁䅙䅍㍁䑁䅁睎畁䑁䅁䅍睁䑁䅅䅁䵁䅉䅅䅁䙁䅁䅁睁䅁䅁䅁权䅁䅁䅁兂䅁䅁䅁䅁她䅑䅯杏䅁䅁䅯児䅁䅁䅅䅁䉁䅁䅁杄奁䅁䅁睎㑁䑁䅍兏㕁䑁䅅杌㕁䑁䅫兏㑁䅁䅁䍄䉁䅁䅁兂䅁䅁䅍䅁䅁䅁䅯䅁䅁䅁䅕䅁䅁䅁兂ば䭁䑁䅯䅁䭁䑁䄰䅁䉁䅁䅁允䅁䅁䄴䅄䅁䑁䅉李硁䑁䅧李䅁䅁杷允䅁䅁䅕䅁䑁䅁䅁䅁䭁䅁䅁䅁䙁䅁䅁䅁䅁䩮䅴权㙁䅁䅁权㥁䅁䅁允䅁䅁䅅䅁佁䅁䄴䅁祁䑁䅕兏ぁ䑁䅍免䅁䅁杷允䅁䅁䅕䅁䑁䅁䅁䅁䭁䅁䅁䅁䙁䅁䅁䅁䅃㡥䅆权㙁䅁䅁权㥁䅁䅁允䅁䅁䅅䅁佁䉁䅁䅁㑁䑁䅅睎硁䑁䅕䅍硁䅁䅁䍄䉁䅁䅁兂䅁䅁䅍䅁䅁䅁䅯䅁䅁䅁䅕䅁䅁䅁兄啮䭁䑁䅯䅁䭁䑁䄰䅁䉁䅁䅁允䅁䅁䄴杅䅁䑁䅅李穁䑁䅙睎穁䑁䅁免䅁䅁杷允䅁䅁䅕䅁䑁䅁䅁䅁䭁䅁䅁䅁䙁䅁䅁䅁䅁䭍䅤权㙁䅁䅁权㥁䅁䅁允䅁䅁䅅䅁佁䅁䅷䅁硁䑁䅑䅎ㅁ䑁䅅䅁䵁䅉䅅䅁䕁䅁䅁睁䅁䅁䅁权䅁䅁䅁兂䅁䅁䅁䅁摩䅑䅯杌䅁䅁䅅䅁䉁䅁䅁权䵁䅁䅁䍄䉁䅁䅁兂䅁䅁䅍䅁䅁䅁䅯䅁䅁䅁䅕䅁䅁䅁权䕭䭁䕁䅫䅁䭁䑁䄸䅁䉁䅁䅁允䅁䅁䄴䅆䅁䑁䅉李畁䑁䅅䅎睁䑁䅉睎㍁䅁䅁䍄䉁䅁䅁兂䅁䅁䅍䅁䅁䅁䅯䅁䅁䅁䅕䅁䅁䅁祂ひ䭁䑁䅯䅁䭁䑁䄰䅁䉁䅁䅁允䅁䅁䄴杅䅁䑁䅕李㕁䑁䅉䅎㑁䑁䅍李䅁䅁杷允䅁䅁䅕䅁䑁䅁䅁䅁䭁䅁䅁䅁䙁䅁䅁䅁䅁䭩䅆权㙁䅁䅁权㥁䅁䅁允䅁䅁䅅䅁佁䉁䅧䅁㑁䑁䅉䅎ぁ䑁䅁䅎畁䑁䅫兏㕁䑁䅫䅁䵁䅉䅅䅁䙁䅁䅁睁䅁䅁䅁权䅁䅁䅁兂䅁䅁䅁䍁栶䅑䅯杏䅁䅁䅯児䅁䅁䅅䅁䉁䅁䅁杄十䅁䅁免ㅁ䑁䅁杍㕁䑁䅫䅎硁䅁䅁䍄䉁䅁䅁兂䅁䅁䅍䅁䅁䅁䅯䅁䅁䅁䅕䅁䅁䅁慂は䭁䑁䅯䅁䭁䑁䄰䅁䉁䅁䅁允䅁䅁䄴䅆䅁䑁䅅䅍㍁䑁䅙䅏ㅁ䑁䅍兏祁䅁䅁䍄䉁䅁䅁兂䅁䅁䅍䅁䅁䅁䅯䅁䅁䅁䅕䅁䅁䅁奁歵䭁䑁䅯䅁䭁䑁䄰䅁䉁䅁䅁允䅁䅁䄴䅇䅁䑁䅉兎㑁䑁䅅李祁䍁䄴兏㕁䑁䅫兏䅁䅁杷允䅁䅁䅕䅁䑁䅁䅁䅁䭁䅁䅁䅁䙁䅁䅁䅁䅁煇䅰权㙁䅁䅁权㥁䅁䅁允䅁䅁䅅䅁佁䅁䄴䅁㍁䑁䅉李硁䑁䅕䅎䅁䅁杷允䅁䅁䅕䅁䑁䅁䅁䅁䭁䅁䅁䅁䙁䅁䅁䅁䅁䬶䅆权㙁䅁䅁权㥁䅁䅁允䅁䅁䅅䅁佁䉁䅉䅁穁䑁䅁睎硁䑁䅅䅎ㅁ䑁䅕䅁䵁䅉䅅䅁䙁䅁䅁睁䅁䅁䅁权䅁䅁䅁兂䅁䅁䅁䙁牋䅑䅯杏䅁䅁䅯児䅁䅁䅅䅁䉁䅁䅁杄十䅁䅁免睁䑁䅙䅍睁䑁䅉杍穁䅁䅁䍄䉁䅁䅁兂䅁䅁䅍䅁䅁䅁䅯䅁䅁䅁䅕䅁䅁䅁奁歵䭁䕁䅁䅁䭁䕁䅍䅁䉁䅁䅁允䅁䅁䅍匴䄴䅁杷允䅁䅁䅕䅁䑁䅁䅁䅁䭁䅁䅁䅁䙁䅁䅁䅁䅁牋䅂权㙁䅁䅁权㥁䅁䅁允䅁䅁䅅䅁佁䉁䅑䅁硁䑁䅅免睁䑁䅣䅍穁䑁䅫免䅁䅁杷允䅁䅁䅕䅁䑁䅁䅁䅁䭁䅁䅁䅁䙁䅁䅁䅁䅁㝷䅆权㙁䅁䅁权㥁䅁䅁允䅁䅁䅅䅁佁䅁䅷䅁祁䑁䅉李㉁䑁䅕䅁䵁䅉䅅䅁䙁䅁䅁睁䅁䅁䅁权䅁䅁䅁兂䅁䅁䅁䵁⽏䅑䅯兔䅁䅁䅯睏䅁䅁䅅䅁䉁䅁䅁杄啁䅁䅁兏睁䍁䄴免㕁䑁䅁杍㍁䑁䅍䅁䵁䅉䅅䅁䕁䅁䅁睁䅁䅁䅁权䅁䅁䅁兂䅁䅁䅁䍁稶䅑䅯䅍䅁䅁䅅䅁䉁䅁䅁权潁䅁䅁䍄䉁䅁䅁兂䅁䅁䅍䅁䅁䅁䅯䅁䅁䅁䅕䅁䅁䅁婁び䭁䑁䅯䅁䭁䑁䄰䅁䉁䅁䅁允䅁䅁䄴杄䅁䑁䅙免㕁䑁䅍䅍㍁䅁䅁䍄䉁䅁䅁兂䅁䅁䅍䅁䅁䅁䅯䅁䅁䅁䅕䅁䅁䅁䕃啯䭁䑁䅯䅁䭁䑁䄰䅁䉁䅁䅁允䅁䅁䄴䅅䅁䑁䅕䅍ぁ䑁䅧李㑁䑁䅁䅁䵁䅉䅅䅁䙁䅁䅁睁䅁䅁䅁权䅁䅁䅁兂䅁䅁䅁䭁㥵䅑䅯杏䅁䅁䅯児䅁䅁䅅䅁䉁䅁䅁杄十䅁䅁杍㍁䑁䅑李㕁䑁䅣兏ぁ䅁䅁䍄䉁䅁䅁兂䅁䅁䅍䅁䅁䅁䅯䅁䅁䅁䅕䅁䅁䅁㡃䕴䭁䑁䅯䅁䭁䑁䄰䅁䉁䅁䅁允䅁䅁䄴䅄䅁䑁䅉李ぁ䑁䅕兎䅁䅁杷允䅁䅁䅑䅁䑁䅁䅁䅁䭁䅁䅁䅁䙁䅁䅁䅁䅁牂䅸权啁允䅁允䅁䅁䅅䅁䭁䡁䉑䅁䵁䅉䅅䅁䙁䅁䅁睁䅁䅁䅁权䅁䅁䅁兂䅁䅁䅁䥁桓䅑䅯兔䅁䅁䅯睐䅁䅁䅅䅁䉁䅁䅁杄十䅁䅁䅎穁䍁䄴免穁䑁䅧睍㍁䅁䅁䍄䉁䅁䅁兂䅁䅁䅍䅁䅁䅁䅯䅁䅁䅁䅕䅁䅁䅁浃ぴ䭁䑁䅯䅁䭁䑁䄰䅁䉁䅁䅁允䅁䅁䄴杇䅁䑁䅙兏㍁䑁䅉䅍硁䑁䅅杌硁䑁䅉䅍㍁䅁䅁䍄䉁䅁䅁兂䅁䅁䅍䅁䅁䅁䅯䅁䅁䅁䅕䅁䅁䅁煂䕵䭁䑁䅯䅁䭁䑁䄰䅁䉁䅁䅁允䅁䅁䄴杅䅁䑁䅉䅎㑁䑁䅅免㉁䑁䅑䅎䅁䅁杷允䅁䅁䅕䅁䑁䅁䅁䅁䭁䅁䅁䅁䙁䅁䅁䅁䅁䡷䅨权㙁䅁䅁权㥁䅁䅁允䅁䅁䅅䅁佁䉁䅉䅁祁䑁䅁杍硁䑁䅁睎穁䑁䅁䅁䵁䅉䅅䅁䙁䅁䅁睁䅁䅁䅁权䅁䅁䅁兂䅁䅁䅁䑁畓䅑䅯杏䅁䅁䅯児䅁䅁䅅䅁䉁䅁䅁杄䵁䅁䅁免㕁䑁䅙杍㑁䅁䅁䍄䉁䅁䅁兂䅁䅁䅍䅁䅁䅁䅯䅁䅁䅁䅕䅁䅁䅁元䕥䭁䕁䄸䅁䭁䑁䅳䅁䉁䅁䅁允䅁䅁䅯兕䅁䅁杷允䅁䅁䅕䅁䑁䅁䅁䅁䭁䅁䅁䅁䙁䅁䅁䅁䅁䤶䅬权㙁䅁䅁权㥁䅁䅁允䅁䅁䅅䅁佁䉁䅷䅁祁䑁䅁䅏穁䑁䅙䅎㉁䑁䅫杌硁䑁䅧杍ぁ䅁䅁䍄䉁䅁䅁兂䅁䅁䅍䅁䅁䅁䅯䅁䅁䅁䅕䅁䅁䅁㉂啰䭁䑁䅯䅁䭁䑁䄰䅁䉁䅁䅁允䅁䅁䄴杅䅁䑁䅅睍ぁ䑁䅉䅏㍁䑁䅑睎䅁䅁杷允䅁䅁䅕䅁䑁䅁䅁䅁䭁䅁䅁䅁䙁䅁䅁䅁䅁䭥䅖权㙁䅁䅁权㥁䅁䅁允䅁䅁䅅䅁佁䉁䅧䅁㕁䑁䅕睍㑁䑁䅁免畁䑁䅫兏㕁䑁䅫䅁䵁䅉䅅䅁䙁䅁䅁睁䅁䅁䅁权䅁䅁䅁兂䅁䅁䅁䩁㙗䅑䅯杏䅁䅁䅯児䅁䅁䅅䅁䉁䅁䅁杄䵁䅁䅁兎㑁䑁䅫䅍ㅁ䅁䅁䍄䉁䅁䅁兂䅁䅁䅍䅁䅁䅁䅯䅁䅁䅁䅕䅁䅁䅁扃ふ䭁䑁䅯䅁䭁䑁䄰䅁䉁䅁䅁允䅁䅁䄴䅆䅁䑁䅅李ぁ䑁䅧睎ぁ䑁䅁䅎㍁䅁䅁䍄䉁䅁䅁兂䅁䅁䅍䅁䅁䅁䅯䅁䅁䅁䅕䅁䅁䅁权ね䭁䑁䅯䅁䭁䑁䄰䅁䉁䅁䅁允䅁䅁䄴䅆䅁䑁䅅免祁䑁䅫䅏㉁䑁䅑兎ぁ䅁䅁䍄䉁䅁䅁兂䅁䅁䅍䅁䅁䅁䅯䅁䅁䅁䅕䅁䅁䅁硃び䭁䑁䅯䅁䭁䑁䄰䅁䉁䅁䅁允䅁䅁䄴䅃䅁䑁䅙兏㉁䅁䅁䍄䉁䅁䅁兂䅁䅁䅍䅁䅁䅁䅯䅁䅁䅁䅕䅁䅁䅁䅂に䭁䑁䅯䅁䭁䑁䄰䅁䉁䅁䅁允䅁䅁䄴杄䅁䑁䅉睍祁䑁䅁睎ㅁ䅁䅁䍄䉁䅁䅁兂䅁䅁䅍䅁䅁䅁䅯䅁䅁䅁䅕䅁䅁䅁敂は䭁䑁䅯䅁䭁䑁䄰䅁䉁䅁䅁允䅁䅁䄴权䅁䑁䅉睎㑁䑁䅍䅁䵁䅉䅅䅁䙁䅁䅁睁䅁䅁䅁权䅁䅁䅁兂䅁䅁䅁乁㥂䅑䅯杏䅁䅁䅯児䅁䅁䅅䅁䉁䅁䅁杄十䅁䅁睍㉁䑁䅫睎㉁䑁䅣兏㑁䅁䅁䍄䉁䅁䅁兂䅁䅁䅍䅁䅁䅁䅯䅁䅁䅁䅕䅁䅁䅁牁䕳䭁䑁䅯䅁䭁䑁䄰䅁䉁䅁䅁允䅁䅁䄴权䅁䑁䅕䅎㉁䑁䅉䅁䵁䅉䅅䅁䙁䅁䅁睁䅁䅁䅁权䅁䅁䅁兂䅁䅁䅁䍁稲䅑䅯杏䅁䅁䅯児䅁䅁䅅䅁䉁䅁䅁杄十䅁䅁李硁䑁䅉睍㑁䑁䅉䅏ㅁ䅁䅁䍄䉁䅁䅁兂䅁䅁䅍䅁䅁䅁䅯䅁䅁䅁䅕䅁䅁䅁䩄䕴䭁䑁䅯䅁䭁䑁䄰䅁䉁䅁䅁允䅁䅁䄴杄䅁䑁䅫李㕁䑁䅅免㑁䅁䅁䍄䉁䅁䅁兂䅁䅁䅍䅁䅁䅁䅯䅁䅁䅁䅕䅁䅁䅁䥁啮䭁䑁䅯䅁䭁䑁䄰䅁䉁䅁䅁允䅁䅁䄴䅄䅁䑁䅙免穁䑁䅧李䅁䅁杷允䅁䅁䅕䅁䑁䅁䅁䅁䭁䅁䅁䅁䙁䅁䅁䅁䅁㝡䅨权㙁䅁䅁权㥁䅁䅁允䅁䅁䅅䅁佁䉁䅑䅁硁䑁䅣兏睁䍁䄴䅍睁䑁䅁免䅁䅁杷允䅁䅁䅕䅁䑁䅁䅁䅁䭁䅁䅁䅁䙁䅁䅁䅁䅁㝆䅰权㙁䅁䅁权㥁䅁䅁允䅁䅁䅅䅁佁䉁䅯䅁祁䑁䅙杍㑁䑁䅉兏穁䍁䄴兏㕁䑁䅫兏䅁䅁杷允䅁䅁䅕䅁䑁䅁䅁䅁䭁䅁䅁䅁䙁䅁䅁䅁䅁䩰䅨权㙁䅁䅁权㥁䅁䅁允䅁䅁䅅䅁佁䅁䅯䅁ぁ䑁䅫䅎硁䅁䅁䍄䉁䅁䅁兂䅁䅁䅍䅁䅁䅁䅯䅁䅁䅁䅕䅁䅁䅁允歴䭁䑁䅯䅁䭁䑁䄰䅁䉁䅁䅁允䅁䅁䄴杄䅁䑁䅅杍ㅁ䑁䅣兏㑁䅁䅁䍄䉁䅁䅁兂䅁䅁䅍䅁䅁䅁䅯䅁䅁䅁䅕䅁䅁䅁䅃啕䭁䑁䅯䅁䭁䑁䄰䅁䉁䅁䅁允䅁䅁䄴杄䅁䑁䅑䅏㉁䑁䅫䅏㕁䅁䅁䍄䉁䅁䅁兂䅁䅁䅍䅁䅁䅁䅯䅁䅁䅁䅕䅁䅁䅁煃ば䭁䑁䅯䅁䭁䑁䄰䅁䉁䅁䅁允䅁䅁䄴䅅䅁䑁䅉睎ぁ䑁䅙䅎ぁ䑁䅁䅁䵁䅉䅅䅁䙁䅁䅁睁䅁䅁䅁权䅁䅁䅁兂䅁䅁䅁䑁牱䅑䅯杏䅁䅁䅯児䅁䅁䅅䅁䉁䅁䅁杄允䅁䅁免睁䑁䅧䅏穁䑁䅅兎䅁䅁杷允䅁䅁䅕䅁䑁䅁䅁䅁䭁䅁䅁䅁䙁䅁䅁䅁䅁扄䅬权㙁䅁䅁权㥁䅁䅁允䅁䅁䅅䅁䭁䍁䅣䅁䵁䅉䅅䅁䙁䅁䅁睁䅁䅁䅁权䅁䅁䅁兂䅁䅁䅁䭁瑱䅑䅯杏䅁䅁䅯児䅁䅁䅅䅁䉁䅁䅁杄坁䅁䅁睎㉁䑁䅑䅍ぁ䍁䄴兏㕁䑁䅫兏䅁䅁杷允䅁䅁䅕䅁䑁䅁䅁䅁䭁䅁䅁䅁䙁䅁䅁䅁䅁㝷䅆权乂䅁䅁权㝁䅁䅁允䅁䅁䅅䅁佁䉁䅑䅁ぁ䑁䅕䅏畁䑁䅁睍穁䑁䅕兏䅁䅁杷允䅁䅁䅕䅁䑁䅁䅁䅁䭁䅁䅁䅁䙁䅁䅁䅁䅁牓䅒权㙁䅁䅁权㥁䅁䅁允䅁䅁䅅䅁佁䉁䅁䅁祁䑁䅙睎睁䑁䅅䅏睁䅁䅁䍄䉁䅁䅁兂䅁䅁䅍䅁䅁䅁䅯䅁䅁䅁䅕䅁䅁䅁畁び䭁䑁䅯䅁䭁䑁䄰䅁䉁䅁䅁允䅁䅁䄴䅇䅁䑁䅙䅎睁䑁䅅杍㑁䍁䄴兏㕁䑁䅫䅏䅁䅁杷允䅁䅁䅕䅁䑁䅁䅁䅁䭁䅁䅁䅁䙁䅁䅁䅁䅁㝄䅨权㙁䅁䅁权㥁䅁䅁允䅁䅁䅅䅁佁䅁䅷䅁ぁ䑁䅍杍ぁ䑁䅍䅁䵁䅉䅅䅁䙁䅁䅁睁䅁䅁䅁权䅁䅁䅁兂䅁䅁䅁䉁煱䅑䅯睒䅁䅁䅯睏䅁䅁䅅䅁䉁䅁䅁杄十䅁䅁䅏畁䑁䅉杍硁䑁䅫䅏穁䅁䅁䍄䉁䅁䅁兂䅁䅁䅍䅁䅁䅁䅯䅁䅁䅁䅕䅁䅁䅁䑃ふ䭁䑁䅯䅁䭁䑁䄰䅁䉁䅁䅁允䅁䅁䄴䅄䅁䑁䅅免㍁䑁䅧䅎䅁䅁杷允䅁䅁䅕䅁䑁䅁䅁䅁䭁䅁䅁䅁䙁䅁䅁䅁䅁煬䅂权㙁䅁䅁权㥁䅁䅁允䅁䅁䅅䅁佁䉁䅁䅁穁䑁䅫䅏睁䑁䅍兏硁䅁䅁䍄䉁䅁䅁兂䅁䅁䅍䅁䅁䅁䅯䅁䅁䅁䅕䅁䅁䅁䭂䕱䭁䑁䅯䅁䭁䑁䄰䅁䉁䅁䅁允䅁䅁䄴䅄䅁䑁䅅睎穁䑁䅧李䅁䅁杷允䅁䅁䅕䅁䑁䅁䅁䅁䭁䅁䅁䅁䙁䅁䅁䅁䅁㝆䅰权塂䅁䅁权䙂䅁䅁允䅁䅁䅅䅁䑁䥁永䅁䵁䅉䅅䅁䙁䅁䅁睁䅁䅁䅁权䅁䅁䅁兂䅁䅁䅁䑁特䅑䅯杏䅁䅁䅯児䅁䅁䅅䅁䉁䅁䅁杄奁䅁䅁免㕁䑁䅫䅏睁䑁䅫杌㕁䑁䅫兏㕁䅁䅁䍄䉁䅁䅁兂䅁䅁䅍䅁䅁䅁䅯䅁䅁䅁䅕䅁䅁䅁桃啷䭁䑁䅯䅁䭁䑁䄰䅁䉁䅁䅁允䅁䅁䄴杅䅁䑁䅅杍ぁ䑁䅧睎祁䑁䅕李䅁䅁杷允䅁䅁䅕䅁䑁䅁䅁䅁䭁䅁䅁䅁䙁䅁䅁䅁䅁㝷䄹权㙁䅁䅁权㥁䅁䅁允䅁䅁䅅䅁佁䅁䄴䅁穁䑁䅍兏穁䑁䅫䅎䅁䅁杷允䅁䅁䅕䅁䑁䅁䅁䅁䭁䅁䅁䅁䙁䅁䅁䅁䅁牭䅊权㙁䅁䅁权㥁䅁䅁允䅁䅁䅅䅁佁䉁䅯䅁ㅁ䑁䅕睎ぁ䑁䅙䅏㕁䍁䄴䅍睁䑁䅁免䅁䅁杷允䅁䅁䅕䅁䑁䅁䅁䅁䭁䅁䅁䅁䙁䅁䅁䅁䅁㝴䅒权㙁䅁䅁权㥁䅁䅁允䅁䅁䅅䅁佁䉁䅁䅁祁䑁䅑兏ぁ䑁䅙䅍㕁䅁䅁䍄䉁䅁䅁兂䅁䅁䅍䅁䅁䅁䅯䅁䅁䅁䅕䅁䅁䅁㡃䕴䭁䕁䅣䅁䭁䑁䄰䅁䉁䅁䅁允䅁䅁䄴䅆䅁䑁䅑兏畁䑁䅉睎㉁䑁䅉兏祁䅁䅁䍄䉁䅁䅁兂䅁䅁䅍䅁䅁䅁䅯䅁䅁䅁䅕䅁䅁䅁流歴䭁䑁䅯䅁䭁䑁䄰䅁䉁䅁䅁允䅁䅁䄴杅䅁䑁䅫䅎ㅁ䑁䅕䅏睁䑁䅑兏䅁䅁杷允䅁䅁䅕䅁䑁䅁䅁䅁䭁䅁䅁䅁䙁䅁䅁䅁䅁扡䅨权㙁䅁䅁权㥁䅁䅁允䅁䅁䅅䅁佁䅁䅯䅁㕁䑁䅉䅏睁䅁䅁䍄䉁䅁䅁兂䅁䅁䅍䅁䅁䅁䅯䅁䅁䅁䅕䅁䅁䅁元䕥䭁䑁䅯䅁䭁䑁䄰䅁䉁䅁䅁允䅁䅁䄴杆䅁䑁䅣兎ㅁ䑁䅣睍畁䑁䅫兏㕁䑁䅫䅁䵁䅉䅅䅁䙁䅁䅁睁䅁䅁䅁权䅁䅁䅁兂䅁䅁䅁䥁㙥䅑䅯杏䅁䅁䅯児䅁䅁䅅䅁䉁䅁䅁杄䵁䅁䅁免㕁䑁䅙免硁䅁䅁䍄䉁䅁䅁兂䅁䅁䅍䅁䅁䅁䅯䅁䅁䅁䅕䅁䅁䅁䵁䕭䭁䑁䅯䅁䭁䑁䄴䅁䉁䅁䅁允䅁䅁䄴杄䅁䑁䅧李硁䑁䅉兏ㅁ䅁䅁䍄䉁䅁䅁兂䅁䅁䅍䅁䅁䅁䅯䅁䅁䅁䅕䅁䅁䅁捃ね䭁䑁䅯䅁䭁䑁䄴䅁䉁䅁䅁允䅁䅁䄴䅇䅁䑁䅅睎ㅁ䑁䅙免㉁䍁䄴睎㍁䑁䅕睎䅁䅁杷允䅁䅁䅕䅁䑁䅁䅁䅁䭁䅁䅁䅁䙁䅁䅁䅁䅃㡥䅆权㙁䅁䅁权⭁䅁䅁允䅁䅁䅅䅁佁䉁䅁䅁㍁䑁䅫兏ぁ䑁䅣䅎㉁䅁䅁䍄䉁䅁䅁兂䅁䅁䅍䅁䅁䅁䅯䅁䅁䅁䅕䅁䅁䅁兄啮䭁䑁䅯䅁䭁䑁䄴䅁䉁䅁䅁允䅁䅁䄴杅䅁䑁䅅睍ぁ䑁䅣杍ㅁ䑁䅧李䅁䅁杷允䅁䅁䅕䅁䑁䅁䅁䅁䭁䅁䅁䅁䙁䅁䅁䅁䅁䭍䅤权㙁䅁䅁权⭁䅁䅁允䅁䅁䅅䅁佁䅁䅷䅁硁䑁䅑䅎ㅁ䑁䅍䅁䵁䅉䅅䅁䙁䅁䅁睁䅁䅁䅁权䅁䅁䅁兂䅁䅁䅁䡁癋䅑䅯杏䅁䅁䅯材䅁䅁䅅䅁䉁䅁䅁杄十䅁䅁李睁䑁䅅睍㑁䑁䅍䅏㑁䅁䅁䍄䉁䅁䅁兂䅁䅁䅍䅁䅁䅁䅯</t>
  </si>
  <si>
    <t>䅁䅁䅁䅕䅁䅁䅁䥃啯䭁䑁䅯䅁䭁䑁䄴䅁䉁䅁䅁允䅁䅁䄴䅇䅁䑁䅑免㕁䑁䅫兏硁䍁䄴兏㕁䑁䅫兏䅁䅁杷允䅁䅁䅕䅁䑁䅁䅁䅁䭁䅁䅁䅁䙁䅁䅁䅁䅁煌䅆权㙁䅁䅁权⭁䅁䅁允䅁䅁䅅䅁佁䉁䅉䅁硁䑁䅑䅍硁䑁䅍䅎ぁ䑁䅣䅁䵁䅉䅅䅁䙁䅁䅁睁䅁䅁䅁权䅁䅁䅁兂䅁䅁䅁䱁穇䅑䅯杒䅁䅁䅯䅒䅁䅁䅅䅁䉁䅁䅁兂㉃乢祭捚䝶睐杷允䅁䅁䅕䅁䑁䅁䅁䅁䭁䅁䅁䅁䙁䅁䅁䅁䅁䤶䅬权㙁䅁䅁权⽁䅁䅁允䅁䅁䅅䅁佁䉁䅁䅁㉁䑁䅅李硁䑁䅑兏ㅁ䅁䅁䍄䉁䅁䅁兂䅁䅁䅍䅁䅁䅁䅯䅁䅁䅁䅕䅁䅁䅁慂は䭁䑁䅯䅁䭁䑁䄴䅁䉁䅁䅁允䅁䅁䄴䅆䅁䑁䅅免穁䑁䅕睎㑁䑁䅫䅎㍁䅁䅁䍄䉁䅁䅁兂䅁䅁䅍䅁䅁䅁䅯䅁䅁䅁䅕䅁䅁䅁佂ば䭁䑁䅯䅁䭁䑁䄴䅁䉁䅁䅁允䅁䅁䄴䅅䅁䑁䅙杍祁䑁䅍䅎穁䑁䅫䅁䵁䅉䅅䅁䙁䅁䅁睁䅁䅁䅁权䅁䅁䅁兂䅁䅁䅁䉁㙩䅑䅯杏䅁䅁䅯材䅁䅁䅅䅁䉁䅁䅁杄奁䅁䅁杍睁䑁䅉杍ㅁ䑁䅉杌睁䑁䅁䅍祁䅁䅁䍄䉁䅁䅁兂䅁䅁䅍䅁䅁䅁䅯䅁䅁䅁䅕䅁䅁䅁慁歱䭁䑁䅯䅁䭁䑁䄴䅁䉁䅁䅁允䅁䅁䄴䅇䅁䑁䅉兏睁䑁䅅䅏硁䍁䄴䅍睁䑁䅁免䅁䅁杷允䅁䅁䅕䅁䑁䅁䅁䅁䭁䅁䅁䅁䙁䅁䅁䅁䅁䬶䅆权㙁䅁䅁权⭁䅁䅁允䅁䅁䅅䅁佁䉁䅉䅁穁䑁䅁䅍睁䑁䅑兏祁䑁䅙䅁䵁䅉䅅䅁䙁䅁䅁睁䅁䅁䅁权䅁䅁䅁兂䅁䅁䅁䍁睱䅑䅯杏䅁䅁䅯材䅁䅁䅅䅁䉁䅁䅁杄啁䅁䅁免硁䑁䅣䅏㍁䑁䅍免㑁䑁䅑䅁䵁䅉䅅䅁䙁䅁䅁睁䅁䅁䅁权䅁䅁䅁兂䅁䅁䅁䵁硏䅑䅯杏䅁䅁䅯材䅁䅁䅅䅁䉁䅁䅁杄䵁䅁䅁李㕁䑁䅧睎㍁䅁䅁䍄䉁䅁䅁兂䅁䅁䅍䅁䅁䅁䅯䅁䅁䅁䅕䅁䅁䅁䍄啳䭁䑁䅯䅁䭁䑁䄴䅁䉁䅁䅁允䅁䅁䄴䅅䅁䑁䅉兎ぁ䑁䅧睎ㅁ䑁䅁䅁䵁䅉䅅䅁䙁䅁䅁睁䅁䅁䅁权䅁䅁䅁兂䅁䅁䅁䥁桓䅑䅯杏䅁䅁䅯材䅁䅁䅅䅁䉁䅁䅁杄允䅁䅁䅏㉁䑁䅫睎睁䑁䅙杍䅁䅁杷允䅁䅁䅕䅁䑁䅁䅁䅁䭁䅁䅁䅁䙁䅁䅁䅁䅁㝄䅨权塂䅁䅁权䙂䅁䅁允䅁䅁䅅䅁䑁䍁党䅁䵁䅉䅅䅁䙁䅁䅁睁䅁䅁䅁权䅁䅁䅁兂䅁䅁䅁䭁㥵䅑䅯杏䅁䅁䅯材䅁䅁䅅䅁䉁䅁䅁杄十䅁䅁杍ぁ䑁䅕䅏睁䑁䅉杍㑁䅁䅁䍄䉁䅁䅁兂䅁䅁䅍䅁䅁䅁䅯䅁䅁䅁䅕䅁䅁䅁㡃䕴䭁䑁䅯䅁䭁䑁䄴䅁䉁䅁䅁允䅁䅁䄴权䅁䑁䅫睎ぁ䑁䅕䅁䵁䅉䅅䅁䙁䅁䅁睁䅁䅁䅁权䅁䅁䅁兂䅁䅁䅁䅁砫䅑䅯杏䅁䅁䅯材䅁䅁䅅䅁䉁䅁䅁杄啁䅁䅁免穁䑁䅉睍㍁䑁䅙䅍㍁䑁䅉䅁䵁䅉䅅䅁䙁䅁䅁睁䅁䅁䅁权䅁䅁䅁兂䅁䅁䅁䝁㑱䅑䅯杏䅁䅁䅯材䅁䅁䅅䅁䉁䅁䅁杄十䅁䅁免㍁䑁䅁䅏㑁䑁䅉兎祁䅁䅁䍄䉁䅁䅁兂䅁䅁䅍䅁䅁䅁䅯䅁䅁䅁䅕䅁䅁䅁䅄䕥䭁䑁䅯䅁䭁䑁䄴䅁䉁䅁䅁允䅁䅁䄴䅅䅁䑁䅫免㍁䑁䅅䅍㍁䑁䅑䅁䵁䅉䅅䅁䙁䅁䅁睁䅁䅁䅁权䅁䅁䅁兂䅁䅁䅁䑁畓䅑䅯杏䅁䅁䅯材䅁䅁䅅䅁䉁䅁䅁杄䭁䅁䅁䅎㉁䑁䅧免䅁䅁杷允䅁䅁䅕䅁䑁䅁䅁䅁䭁䅁䅁䅁䙁䅁䅁䅁䅁䭥䅖权㙁䅁䅁权⭁䅁䅁允䅁䅁䅅䅁佁䅁䄴䅁穁䑁䅍杍穁䑁䅫杍䅁䅁杷允䅁䅁䅕䅁䑁䅁䅁䅁䭁䅁䅁䅁䙁䅁䅁䅁䅁扬䅰权㙁䅁䅁权⭁䅁䅁允䅁䅁䅅䅁佁䅁䅷䅁硁䑁䅑睎㑁䑁䅍䅁䵁䅉䅅䅁䙁䅁䅁睁䅁䅁䅁权䅁䅁䅁兂䅁䅁䅁䩁㝵䅑䅯杏䅁䅁䅯材䅁䅁䅅䅁䉁䅁䅁杄啁䅁䅁免㉁䑁䅅杍ㅁ䑁䅙兎㕁䑁䅙䅁䵁䅉䅅䅁䙁䅁䅁睁䅁䅁䅁权䅁䅁䅁兂䅁䅁䅁䉁晓䅑䅯杏䅁䅁䅯材䅁䅁䅅䅁䉁䅁䅁杄啁䅁䅁免穁䑁䅕李畁䑁䅫兏㕁䑁䅫䅁䵁䅉䅅䅁䙁䅁䅁睁䅁䅁䅁权䅁䅁䅁兂䅁䅁䅁䙁樶䅑䅯杏䅁䅁䅯材䅁䅁䅅䅁䉁䅁䅁杄䭁䅁䅁免㑁䑁䅕杍䅁䅁杷允䅁䅁䅕䅁䑁䅁䅁䅁䭁䅁䅁䅁䙁䅁䅁䅁䅁䠰䄱权㙁䅁䅁权⭁䅁䅁允䅁䅁䅅䅁佁䉁䅉䅁ぁ䑁䅁兎ぁ䑁䅑睎祁䑁䅣䅁䵁䅉䅅䅁䙁䅁䅁睁䅁䅁䅁权䅁䅁䅁兂䅁䅁䅁䉁煹䅑䅯杏䅁䅁䅯材䅁䅁䅅䅁䉁䅁䅁杄坁䅁䅁李硁䑁䅙睍㕁䍁䄴䅍睁䑁䅁免䅁䅁杷允䅁䅁䅕䅁䑁䅁䅁䅁䭁䅁䅁䅁䙁䅁䅁䅁䅁䭍䅤权䝂䅁䅁权䙂䅁䅁允䅁䅁䅅䅁䙁䉁䕧匹祎摥⽁䍄䉁䅁䅁兂䅁䅁䅍䅁䅁䅁䅯䅁䅁䅁䅕䅁䅁䅁ぃぱ䭁䑁䅯䅁䭁䑁䄴䅁䉁䅁䅁允䅁䅁䄴权䅁䑁䅕睎睁䑁䅁䅁䵁䅉䅅䅁䙁䅁䅁睁䅁䅁䅁权䅁䅁䅁兂䅁䅁䅁䍁睵䅑䅯杏䅁䅁䅯材䅁䅁䅅䅁䉁䅁䅁杄䭁䅁䅁杍硁䑁䅕睍䅁䅁杷允䅁䅁䅕䅁䑁䅁䅁䅁䭁䅁䅁䅁䙁䅁䅁䅁䅁扌䅎权㙁䅁䅁权⭁䅁䅁允䅁䅁䅅䅁佁䉁䅉䅁ぁ䑁䅁免穁䑁䅫杍祁䑁䅫䅁䵁䅉䅅䅁䙁䅁䅁睁䅁䅁䅁权䅁䅁䅁兂䅁䅁䅁䭁奃䅑䅯杏䅁䅁䅯材䅁䅁䅅䅁䉁䅁䅁杄十䅁䅁杍㑁䑁䅉杍硁䑁䅅䅍㑁䅁䅁䍄䉁䅁䅁兂䅁䅁䅍䅁䅁䅁䅯䅁䅁䅁䅕䅁䅁䅁硃び䭁䑁䅯䅁䭁䑁䄴䅁䉁䅁䅁允䅁䅁䄴䅃䅁䑁䅫䅎ㅁ䅁䅁䍄䉁䅁䅁兂䅁䅁䅍䅁䅁䅁䅯䅁䅁䅁䅕䅁䅁䅁䩄䕴䭁䑁䅯䅁䭁䑁䄴䅁䉁䅁䅁允䅁䅁䄴䅅䅁䑁䅅䅍穁䑁䅧䅎ㅁ䑁䅕䅁䵁䅉䅅䅁䙁䅁䅁睁䅁䅁䅁权䅁䅁䅁兂䅁䅁䅁乁㍩䅑䅯杏䅁䅁䅯材䅁䅁䅅䅁䉁䅁䅁杄十䅁䅁免祁䑁䅕䅏睁䑁䅣兎硁䅁䅁䍄䉁䅁䅁兂䅁䅁䅍䅁䅁䅁䅯䅁䅁䅁䅕䅁䅁䅁䙂䕴䭁䕁䅫䅁䭁䑁䅳䅁䉁䅁䅁允䅁䅁䄴杅䅁䑁䅍杌㍁䑁䅧李㑁䑁䅑杍䅁䅁杷允䅁䅁䅕䅁䑁䅁䅁䅁䭁䅁䅁䅁䙁䅁䅁䅁䅁㝡䅨权㙁䅁䅁权⭁䅁䅁允䅁䅁䅅䅁佁䉁䅉䅁㕁䑁䅣免畁䑁䅁䅍睁䑁䅅䅁䵁䅉䅅䅁䙁䅁䅁睁䅁䅁䅁权䅁䅁䅁兂䅁䅁䅁䉁㙥䅑䅯杏䅁䅁䅯材䅁䅁䅅䅁䉁䅁䅁杄允䅁䅁杍穁䑁䅧兎睁䑁䅣杍䅁䅁杷允䅁䅁䅕䅁䑁䅁䅁䅁䭁䅁䅁䅁䙁䅁䅁䅁䅁䩯䅴权㙁䅁䅁权⭁䅁䅁允䅁䅁䅅䅁佁䉁䅑䅁硁䑁䅅李穁䑁䅉兎穁䑁䅑䅍䅁䅁杷允䅁䅁䅕䅁䑁䅁䅁䅁䭁䅁䅁䅁䙁䅁䅁䅁䅁䩰䅨权㙁䅁䅁权⭁䅁䅁允䅁䅁䅅䅁佁䅁䅷䅁硁䑁䅍䅏祁䑁䅫䅁䵁䅉䅅䅁䙁䅁䅁睁䅁䅁䅁权䅁䅁䅁兂䅁䅁䅁䥁剂䅑䅯杏䅁䅁䅯材䅁䅁䅅䅁䉁䅁䅁杄佁䅁䅁睍睁䑁䅉免㉁䑁䅧䅁䵁䅉䅅䅁䙁䅁䅁睁䅁䅁䅁权䅁䅁䅁兂䅁䅁䅁䭁湱䅑䅯杏䅁䅁䅯材䅁䅁䅅䅁䉁䅁䅁杄允䅁䅁睍ㅁ䑁䅍杍㕁䑁䅑杍䅁䅁杷允䅁䅁䅕䅁䑁䅁䅁䅁䭁䅁䅁䅁䙁䅁䅁䅁䅁煏䅴权㙁䅁䅁权⭁䅁䅁允䅁䅁䅅䅁佁䅁䄴䅁㕁䑁䅫李㑁䑁䅍杍䅁䅁杷允䅁䅁䅕䅁䑁䅁䅁䅁䭁䅁䅁䅁䙁䅁䅁䅁䅁扄䅬权㙁䅁䅁权⭁䅁䅁允䅁䅁䅅䅁䭁䍁䅣䅁䵁䅉䅅䅁䙁䅁䅁睁䅁䅁䅁权䅁䅁䅁兂䅁䅁䅁䭁瑱䅑䅯杏䅁䅁䅯材䅁䅁䅅䅁䉁䅁䅁杄坁䅁䅁兎穁䑁䅧䅎ぁ䍁䄴兏㕁䑁䅫兏䅁䅁杷允䅁䅁䅕䅁䑁䅁䅁䅁䭁䅁䅁䅁䙁䅁䅁䅁䅁牓䅒权㙁䅁䅁权⭁䅁䅁允䅁䅁䅅䅁佁䉁䅁䅁硁䑁䅍䅍㍁䑁䅙免ぁ䅁䅁䍄䉁䅁䅁兂䅁䅁䅍䅁䅁䅁䅯䅁䅁䅁䅕䅁䅁䅁畁び䭁䑁䅯䅁䭁䑁䄴䅁䉁䅁䅁允䅁䅁䄴杄䅁䑁䅅睎睁䑁䅫睍㉁䅁䅁䍄䉁䅁䅁兂䅁䅁䅍䅁䅁䅁䅯䅁䅁䅁䅕䅁䅁䅁獄び䭁䑁䅯䅁䭁䑁䄴䅁䉁䅁䅁允䅁䅁䄴䅄䅁䑁䅅睍硁䑁䅧兏䅁䅁杷允䅁䅁䅕䅁䑁䅁䅁䅁䭁䅁䅁䅁䙁䅁䅁䅁䅁㝄䅨权㙁䅁䅁权⭁䅁䅁允䅁䅁䅅䅁佁䅁䅑䅁睁䅁䅁䍄䉁䅁䅁兂䅁䅁䅍䅁䅁䅁䅯䅁䅁䅁䅕䅁䅁䅁䑃ふ䭁䑁䅯䅁䭁䑁䄴䅁䉁䅁䅁允䅁䅁䄴权䅁䑁䅑兏祁䑁䅫䅁䵁䅉䅅䅁䙁䅁䅁睁䅁䅁䅁权䅁䅁䅁兂䅁䅁䅁䩁条䅑䅯杏䅁䅁䅯材䅁䅁䅅䅁䉁䅁䅁杄允䅁䅁免穁䑁䅁免穁䑁䅧䅏䅁䅁杷允䅁䅁䅕䅁䑁䅁䅁䅁䭁䅁䅁䅁䙁䅁䅁䅁䅁䭐䅴权㙁䅁䅁权⭁䅁䅁允䅁䅁䅅䅁佁䉁䅙䅁ぁ䑁䅑睍硁䑁䅅杌㕁䑁䅫兏㑁䅁䅁䍄䉁䅁䅁兂䅁䅁䅍䅁䅁䅁䅯䅁䅁䅁䅕䅁䅁䅁㑄啨䭁䑁䅯䅁䭁䑁䄴䅁䉁䅁䅁允䅁䅁䄴杅䅁䑁䅍䅍㑁䑁䅉睍ㅁ䑁䅉䅏䅁䅁杷允䅁䅁䅕䅁䑁䅁䅁䅁䭁䅁䅁䅁䙁䅁䅁䅁䅁捯䅆权㙁䅁䅁权⭁䅁䅁允䅁䅁䅅䅁佁䉁䅉䅁硁䑁䅕兎硁䑁䅉免睁䑁䅑䅁䵁䅉䅅䅁䙁䅁䅁睁䅁䅁䅁权䅁䅁䅁兂䅁䅁䅁䵁⽏䅑䅯杏䅁䅁䅯材䅁䅁䅅䅁䉁䅁䅁杄佁䅁䅁睍㕁䑁䅕䅍㍁䑁䅑䅁䵁䅉䅅䅁䙁䅁䅁睁䅁䅁䅁权䅁䅁䅁兂䅁䅁䅁䩁祱䅑䅯杏䅁䅁䅯材䅁䅁䅅䅁䉁䅁䅁杄慁䅁䅁李穁䑁䅣䅏穁䑁䅣杍畁䑁䅫兏㕁䑁䅫䅁䵁䅉䅅䅁䙁䅁䅁睁䅁䅁䅁权䅁䅁䅁兂䅁䅁䅁䕁穏䅑䅯杏䅁䅁䅯材䅁䅁䅅䅁䉁䅁䅁杄䵁䅁䅁兎穁䑁䅅睎㑁䅁䅁䍄䉁䅁䅁兂䅁䅁䅍䅁䅁䅁䅯䅁䅁䅁䅕䅁䅁䅁㍃䕴䭁䑁䅯䅁䭁䑁䄴䅁䉁䅁䅁允䅁䅁䄴䅅䅁䑁䅙免穁䑁䅅兏ぁ䑁䅁䅁䵁䅉䅅䅁䙁䅁䅁睁䅁䅁䅁权䅁䅁䅁兂䅁䅁䅁䍁㉡䅑䅯杏䅁䅁䅯材䅁䅁䅅䅁䉁䅁䅁杄十䅁䅁兏祁䑁䅅李祁䑁䅫兏睁䅁䅁䍄䉁䅁䅁兂䅁䅁䅍䅁䅁䅁䅯䅁䅁䅁䅕䅁䅁䅁灂䕵䭁䑁䅯䅁䭁䑁䄴䅁䉁䅁䅁允䅁䅁䄴权䅁䑁䅉䅏硁䑁䅁䅁䵁䅉䅅䅁䙁䅁䅁睁䅁䅁䅁权䅁䅁䅁兂䅁䅁䅁䩁㑂䅑䅯杏䅁䅁䅯材䅁䅁䅅䅁䉁䅁䅁杄啁䅁䅁杍㕁䑁䅫兏畁䑁䅁䅍睁䑁䅅䅁䵁䅉䅅䅁䙁䅁䅁睁䅁䅁䅁权䅁䅁䅁兂䅁䅁䅁䥁㙥䅑䅯杏䅁䅁䅯材䅁䅁䅅䅁䉁䅁䅁杄䭁䅁䅁䅎ぁ䑁䅧兏䅁䅁杷允䅁䅁䅕䅁䑁䅁䅁䅁䭁䅁䅁䅁䙁䅁䅁䅁䅃㡰䅒权㙁䅁䅁权⭁䅁䅁允䅁䅁䅅䅁佁䉁䅁䅁ㅁ䑁䅕兏㕁䑁䅍杍祁䅁䅁䍄䉁䅁䅁兂䅁䅁䅍䅁䅁䅁䅯䅁䅁䅁䅕䅁䅁䅁潃啫䭁䑁䅯䅁䭁䑁䄸䅁䉁䅁䅁允䅁䅁䄴杇䅁䑁䅅李㍁䑁䅕兏ぁ䑁䅑杌㕁䑁䅫兏㕁䅁䅁䍄䉁䅁䅁兂䅁䅁䅍䅁䅁䅁䅯䅁䅁䅁䅕䅁䅁䅁捃ね䭁䑁䅯䅁䭁䑁䄸䅁䉁䅁䅁允䅁䅁䄴䅂䅁䑁䅁䅁䵁䅉䅅䅁䙁䅁䅁睁䅁䅁䅁权䅁䅁䅁兂䅁䅁䅁䡧䉶䅑䅯杏䅁䅁䅯睐䅁䅁䅅䅁䉁䅁䅁杄十䅁䅁免穁䑁䅉睍㕁䑁䅣兏ㅁ䅁䅁䍄䉁䅁䅁兂䅁䅁䅍䅁䅁䅁䅯䅁䅁䅁䅕䅁䅁䅁兄啮䭁䑁䅯䅁䭁䑁䄸䅁䉁䅁䅁允䅁䅁䄴䅅䅁䑁䅑兎穁䑁䅉免㉁䑁䅉䅁䵁䅉䅅䅁䙁䅁䅁睁䅁䅁䅁权䅁䅁䅁兂䅁䅁䅁䑁湃䅑䅯杏䅁䅁䅯睐䅁䅁䅅䅁䉁䅁䅁杄䵁䅁䅁免㉁䑁䅕兏ㅁ䅁䅁䍄䉁䅁䅁兂䅁䅁䅍䅁䅁䅁䅯䅁䅁䅁䅕䅁䅁䅁祂ひ䭁䑁䅯䅁䭁䑁䄸䅁䉁䅁䅁允䅁䅁䄴杅䅁䑁䅕兎㍁䑁䅙李ぁ䑁䅑䅏䅁䅁杷允䅁䅁䅕䅁䑁䅁䅁䅁䭁䅁䅁䅁䙁䅁䅁䅁䅁䭩䅆权㙁䅁䅁权⽁䅁䅁允䅁䅁䅅䅁佁䅁䄴䅁㉁䑁䅧免ㅁ䑁䅧睎䅁䅁杷允䅁䅁䅕䅁䑁䅁䅁䅁䭁䅁䅁䅁䙁䅁䅁䅁䅁煌䅆权㙁䅁䅁权⽁䅁䅁允䅁䅁䅅䅁佁䉁䅉䅁硁䑁䅍兏祁䑁䅍䅎㉁䑁䅕䅁䵁䅉䅅䅁䙁䅁䅁睁䅁䅁䅁权䅁䅁䅁兂䅁䅁䅁䕁し䅑䅯杏䅁䅁䅯睐䅁䅁䅅䅁䉁䅁䅁杄䵁䅁䅁睍穁䑁䅉䅎睁䅁䅁䍄䉁䅁䅁兂䅁䅁䅍䅁䅁䅁䅯䅁䅁䅁䅕䅁䅁䅁佂ば䭁䑁䅯䅁䭁䑁䄸䅁䉁䅁䅁允䅁䅁䄴杅䅁䑁䅅李㕁䑁䅫杍㉁䑁䅧䅍䅁䅁杷允䅁䅁䅕䅁䑁䅁䅁䅁䭁䅁䅁䅁䙁䅁䅁䅁䅁䱇䅰权㙁䅁䅁权⽁䅁䅁允䅁䅁䅅䅁佁䉁䅧䅁ㅁ䑁䅧免㑁䑁䅕兏畁䑁䅁䅍睁䑁䅉䅁䵁䅉䅅䅁䙁䅁䅁睁䅁䅁䅁权䅁䅁䅁兂䅁䅁䅁䉁煱䅑䅯杏䅁䅁䅯睐䅁䅁䅅䅁䉁䅁䅁杄佁䅁䅁兎ㅁ䑁䅣睍祁䑁䅧䅁䵁䅉䅅䅁䙁䅁䅁睁䅁䅁䅁权䅁䅁䅁兂䅁䅁䅁佁桩䅑䅯杏䅁䅁䅯睐䅁䅁䅅䅁䉁䅁䅁杄十䅁䅁杍ㅁ䑁䅑杍硁䑁䅑䅍穁䅁䅁䍄䉁䅁䅁兂䅁䅁䅍䅁䅁䅁䅯䅁䅁䅁䅕䅁䅁䅁卂ぱ䭁䑁䅯䅁䭁䑁䄸䅁䉁䅁䅁允䅁䅁䄴杅䅁䑁䅅免ㅁ䑁䅣睍㕁䑁䅉杍䅁䅁杷允䅁䅁䅕䅁䑁䅁䅁䅁䭁䅁䅁䅁䙁䅁䅁䅁䅁䭌䄵权㙁䅁䅁权⽁䅁䅁允䅁䅁䅅䅁佁䉁䅉䅁硁䑁䅙䅏㑁䑁䅉䅎祁䑁䅉䅁䵁䅉䅅䅁䙁䅁䅁睁䅁䅁䅁权䅁䅁䅁兂䅁䅁䅁䍁睱䅑䅯杏䅁䅁䅯睐䅁䅁䅅䅁䉁䅁䅁杄十䅁䅁兏硁䑁䅣䅍祁䑁䅕䅎睁䅁䅁䍄䉁䅁䅁兂䅁䅁䅍䅁䅁䅁䅯䅁䅁䅁䅕䅁䅁䅁䑄啳䭁䑁䅯䅁䭁䑁䄸䅁䉁䅁䅁允䅁䅁䄴杄䅁䑁䅅免穁䑁䅍兎㍁䅁䅁䍄䉁䅁䅁兂䅁䅁䅍䅁䅁䅁䅯䅁䅁䅁䅕䅁䅁䅁䍄啳䭁䑁䅯䅁䭁䑁䄸䅁䉁䅁䅁允䅁䅁䄴䅅䅁䑁䅉睍㍁䑁䅫免ぁ䑁䅫䅁䵁䅉䅅䅁䙁䅁䅁睁䅁䅁䅁权䅁䅁䅁兂䅁䅁䅁䉁穭䅑䅯杏䅁䅁䅯睐䅁䅁䅅䅁䉁䅁䅁杄佁䅁䅁䅎硁䑁䅁免硁䑁䅙䅁䵁䅉䅅䅁䙁䅁䅁睁䅁䅁䅁权䅁䅁䅁兂䅁䅁䅁䱁穃䅑䅯杏䅁䅁䅯睐䅁䅁䅅䅁䉁䅁䅁杄允䅁䅁䅎穁䑁䅅䅎祁䑁䅑兏䅁䅁杷允䅁䅁䅑䅁䑁䅁䅁䅁䭁䅁䅁䅁䙁䅁䅁䅁䅁䩵䅤权睁䅁䅁允䅁䅁䅅䅁䭁䍁䅧䅁䵁䅉䅅䅁䙁䅁䅁睁䅁䅁䅁权䅁䅁䅁兂䅁䅁䅁䭁㥵䅑䅯杏䅁䅁䅯睐䅁䅁䅅䅁䉁䅁䅁杄十䅁䅁免㕁䑁䅁睎穁䑁䅧杍ㅁ䅁䅁䍄䉁䅁䅁兂䅁䅁䅍䅁䅁䅁䅯䅁䅁䅁䅕䅁䅁䅁偁啳䭁䙁䅣䅁䭁䕁䅍䅁䉁䅁䅁允䅁䅁䅍卬䅧䅁杷允䅁䅁䅕䅁䑁䅁䅁䅁䭁䅁䅁䅁䙁䅁䅁䅁䅁䱶䅒权㙁䅁䅁权⽁䅁䅁允䅁䅁䅅䅁佁䅁䅯䅁㕁䑁䅅免ㅁ䅁䅁䍄䉁䅁䅁兂䅁䅁䅍䅁䅁䅁䅯䅁䅁䅁䅕䅁䅁䅁煂䕵䭁䑁䅯䅁䭁䑁䄸䅁䉁䅁䅁允䅁䅁䄴杅䅁䑁䅅兎穁䑁䅙李㑁䑁䅅睎䅁䅁杷允䅁䅁䅕䅁䑁䅁䅁䅁䭁䅁䅁䅁䙁䅁䅁䅁䅁䡷䅨权㙁䅁䅁权⽁䅁䅁允䅁䅁䅅䅁佁䉁䅉䅁硁䑁䅙䅍祁䑁䅣睎ㅁ䑁䅅䅁䵁䅉䅅䅁䙁䅁䅁睁䅁䅁䅁权䅁䅁䅁兂䅁䅁䅁䭁㥵䅑䅯兓䅁䅁䅯児䅁䅁䅅䅁䉁䅁䅁杄啁䅁䅁杍ㅁ䍁䄴䅏祁䑁䅅兎祁䑁䅑䅁䵁䅉䅅䅁䙁䅁䅁睁䅁䅁䅁权䅁䅁䅁兂䅁䅁䅁䑁畓䅑䅯杏䅁䅁䅯睐䅁䅁䅅䅁䉁䅁䅁杄䭁䅁䅁䅎ㅁ䑁䅍睍䅁䅁杷允䅁䅁䅕䅁䑁䅁䅁䅁䭁䅁䅁䅁䙁䅁䅁䅁䅁煤䅖权㙁䅁䅁权⽁䅁䅁允䅁䅁䅅䅁佁䉁䅉䅁硁䑁䅉杍ぁ䑁䅍杍硁䑁䅅䅁䵁䅉䅅䅁䙁䅁䅁睁䅁䅁䅁权䅁䅁䅁兂䅁䅁䅁䡁汩䅑䅯杏䅁䅁䅯睐䅁䅁䅅䅁䉁䅁䅁杄允䅁䅁免睁䑁䅕免㕁䑁䅙䅎䅁䅁杷允䅁䅁䅕䅁䑁䅁䅁䅁䭁䅁䅁䅁䙁䅁䅁䅁䅁扬䅰权㙁䅁䅁权⽁䅁䅁允䅁䅁䅅䅁佁䅁䅷䅁硁䑁䅣睍穁䑁䅫䅁䵁䅉䅅䅁䙁䅁䅁睁䅁䅁䅁权䅁䅁䅁兂䅁䅁䅁䭁奃䅑䅯杏䅁䅁䅯睐䅁䅁䅅䅁䉁䅁䅁杄十䅁䅁杍ㅁ䑁䅙免ㅁ䑁䅣李㍁䅁䅁䍄䉁䅁䅁兂䅁䅁䅍䅁䅁䅁䅯䅁䅁䅁䅕䅁䅁䅁敂は䭁䑁䅯䅁䭁䑁䄸䅁䉁䅁䅁允䅁䅁䄴权䅁䑁䅍杍穁䑁䅧䅁䵁䅉䅅䅁䙁䅁䅁睁䅁䅁䅁权䅁䅁䅁兂䅁䅁䅁䙁湃䅑䅯杏䅁䅁䅯睐䅁䅁䅅䅁䉁䅁䅁杄䵁䅁䅁䅎ぁ䑁䅅䅍祁䅁䅁䍄䉁䅁䅁兂䅁䅁䅍䅁䅁䅁䅯䅁䅁䅁䅕䅁䅁䅁捁歱䭁䑁䅯䅁䭁䑁䄸䅁䉁䅁䅁允䅁䅁䄴杆䅁䑁䅍免祁䑁䅁䅍畁䑁䅁䅍睁䑁䅅䅁䵁䅉䅅䅁䙁䅁䅁睁䅁䅁䅁权䅁䅁䅁兂䅁䅁䅁䱁牓䅑䅯杏䅁䅁䅯睐䅁䅁䅅䅁䉁䅁䅁杄䭁䅁䅁睎㕁䑁䅙李䅁䅁杷允䅁䅁䅕䅁䑁䅁䅁䅁䭁䅁䅁䅁䙁䅁䅁䅁䅁扌䅎权㙁䅁䅁权⽁䅁䅁允䅁䅁䅅䅁佁䉁䅉䅁ㅁ䑁䅅兎硁䑁䅣䅍㑁䑁䅣䅁䵁䅉䅅䅁䙁䅁䅁睁䅁䅁䅁权䅁䅁䅁兂䅁䅁䅁乁㍩䅑䅯杏䅁䅁䅯睐䅁䅁䅅䅁䉁䅁䅁杄十䅁䅁免祁䑁䅣䅎硁䑁䅙兏祁䅁䅁䍄䉁䅁䅁兂䅁䅁䅍䅁䅁䅁䅯䅁䅁䅁䅕䅁䅁䅁䥁啮䭁䑁䅯䅁䭁䑁䄸䅁䉁䅁䅁允䅁䅁䄴䅄䅁䑁䅑睎ㅁ䑁䅣䅍䅁䅁杷允䅁䅁䅕䅁䑁䅁䅁䅁䭁䅁䅁䅁䙁䅁䅁䅁䅁㝡䅨权㙁䅁䅁权⽁䅁䅁允䅁䅁䅅䅁佁䉁䅑䅁硁䑁䅑兎ぁ䍁䄴䅍睁䑁䅁免䅁䅁杷允䅁䅁䅕䅁䑁䅁䅁䅁䭁䅁䅁䅁䙁䅁䅁䅁䅁㝆䅰权㙁䅁䅁权⽁䅁䅁允䅁䅁䅅䅁佁䉁䅁䅁ぁ䑁䅫兎㑁䑁䅉兏穁䅁䅁䍄䉁䅁䅁兂䅁䅁䅍䅁䅁䅁䅯䅁䅁䅁䅕䅁䅁䥁湃䕸䭁䑁䅯䅁䭁䑁䄸䅁䉁䅁䅁允䅁䅁䄴杅䅁䑁䅅䅍睁䑁䅑睍睁䑁䅁䅏䅁䅁杷允䅁䅁䅕䅁䑁䅁䅁䅁䭁䅁䅁䅁䙁䅁䅁䅁䅁牧䅴权㙁䅁䅁权⽁䅁䅁允䅁䅁䅅䅁佁䅁䅷䅁ㅁ䑁䅙免㉁䑁䅑䅁䵁䅉䅅䅁䙁䅁䅁睁䅁䅁䅁权䅁䅁䅁兂䅁䅁䅁䭁奓䅑䅯杏䅁䅁䅯睐䅁䅁䅅䅁䉁䅁䅁杄䥁䅁䅁兎硁䑁䅣䅁䵁䅉䅅䅁䙁䅁䅁睁䅁䅁䅁权䅁䅁䅁兂䅁䅁䅁䉁㉃䅑䅯杏䅁䅁䅯睐䅁䅁䅅䅁䉁䅁䅁杄䵁䅁䅁杍祁䑁䅉䅎㕁䅁䅁䍄䉁䅁䅁兂䅁䅁䅍䅁䅁䅁䅯䅁䅁䅁䅕䅁䅁䅁䅃啕䭁䑁䅯䅁䭁䑁䄸䅁䉁䅁䅁允䅁䅁䄴䅇䅁䑁䅍杍㑁䑁䅑免ぁ䍁䄴䅍睁䑁䅁免䅁䅁杷允䅁䅁䅕䅁䑁䅁䅁䅁䭁䅁䅁䅁䙁䅁䅁䅁䅁扁䅸权煁允䅁权䉂䅁䅁允䅁䅁䅅䅁䭁䍁䅣䅁䵁䅉䅅䅁䙁䅁䅁睁䅁䅁䅁权䅁䅁䅁兂䅁䅁䅁䭁湱䅑䅯杏䅁䅁䅯睐䅁䅁䅅䅁䉁䅁䅁杄允䅁䅁睍祁䑁䅅杍ㅁ䑁䅙䅍䅁䅁杷允䅁䅁䅕䅁䑁䅁䅁䅁䭁䅁䅁䅁䙁䅁䅁䅁䅁煏䅴权㙁䅁䅁权⽁䅁䅁允䅁䅁䅅䅁佁䉁䅁䅁硁䑁䅉䅎祁䑁䅙睍㑁䅁䅁䍄䉁䅁䅁兂䅁䅁䅍䅁䅁䅁䅯䅁䅁䅁䅕䅁䅁䅁乁啵䭁䑁䅯䅁䭁䑁䄸䅁䉁䅁䅁允䅁䅁䅯睊䅁䅁杷允䅁䅁䅕䅁䑁䅁䅁䅁䭁䅁䅁䅁䙁䅁䅁䅁䅁煱䄱权㙁䅁䅁权⽁䅁䅁允䅁䅁䅅䅁佁䉁䅧䅁硁䑁䅁䅍㍁䑁䅣䅏畁䑁䅁䅍睁䑁䅅䅁䵁䅉䅅䅁䙁䅁䅁睁䅁䅁䅁权䅁䅁䅁兂䅁䅁䅁䕁ぱ䅑䅯杏䅁䅁䅯睐䅁䅁䅅䅁䉁䅁䅁杄允䅁䅁杍睁䑁䅧兎硁䑁䅕兎䅁䅁杷允䅁䅁䅕䅁䑁䅁䅁䅁䭁䅁䅁䅁䙁䅁䅁䅁䅁牌䅎权㙁䅁䅁权⽁䅁䅁允䅁䅁䅅䅁佁䅁䅷䅁㉁䑁䅑兎ぁ䑁䅕䅁䵁䅉䅅䅁䙁䅁䅁睁䅁䅁䅁权䅁䅁䅁兂䅁䅁䅁佁穹䅑䅯杏䅁䅁䅯睐䅁䅁䅅䅁䉁䅁䅁杄䵁䅁䅁免ぁ䑁䅫免睁䅁䅁䍄䉁䅁䅁兂䅁䅁䅍䅁䅁䅁䅯䅁䅁䅁䅕䅁䅁䅁䑃ふ䭁䑁䅯䅁䭁䑁䄸䅁䉁䅁䅁允䅁䅁䄴权䅁䑁䅫睎ぁ䑁䅅䅁䵁䅉䅅䅁䙁䅁䅁睁䅁䅁䅁权䅁䅁䅁兂䅁䅁䅁䩁条䅑䅯杏䅁䅁䅯睐䅁䅁䅅䅁䉁䅁䅁杄佁䅁䅁䅎㍁䑁䅑䅏ぁ䑁䅍䅁䵁䅉䅅䅁䙁䅁䅁睁䅁䅁䅁权䅁䅁䅁兂䅁䅁䅁乁㥂䅑䅯杏䅁䅁䅯睐䅁䅁䅅䅁䉁䅁䅁杄十䅁䅁兎祁䑁䅁睍㉁䑁䅕李ㅁ䅁䅁䍄䉁䅁䅁兂䅁䅁䅍䅁䅁䅁䅯䅁䅁䅁䅕䅁䅁䅁䭂䕱䭁䑁䅯䅁䭁䑁䄸䅁䉁䅁䅁允䅁䅁䄴䅆䅁䑁䅧䅍㑁䑁䅉杌㕁䑁䅫兏㕁䅁䅁䍄䉁䅁䅁兂䅁䅁䅍䅁䅁䅁䅯䅁䅁䅁䅕䅁䅁䅁㡁ぱ䭁䑁䅯䅁䭁䑁䄸䅁䉁䅁䅁允䅁䅁䄴杆䅁䑁䅙䅏㑁䑁䅉李畁䑁䅫兏㕁䑁䅫䅁䵁䅉䅅䅁䙁䅁䅁睁䅁䅁䅁权䅁䅁䅁兂䅁䅁䅁偁䙩䅑䅯杏䅁䅁䅯睐䅁䅁䅅䅁䉁䅁䅁杄十䅁䅁睍睁䑁䅧兎㍁䑁䅕兎㉁䅁䅁䍄䉁䅁䅁兂䅁䅁䅍䅁䅁䅁䅯䅁䅁䅁䅕䅁䅁䅁桃啷䭁䑁䅯䅁䭁䑁䄸䅁䉁䅁䅁允䅁䅁䄴杅䅁䑁䅅免㉁䑁䅙李穁䑁䅉睍䅁䅁杷允䅁䅁䅕䅁䑁䅁䅁䅁䭁䅁䅁䅁䙁䅁䅁䅁䅁㝷䄹权㙁䅁䅁权⽁䅁䅁允䅁䅁䅅䅁佁䉁䅁䅁硁䑁䅙䅍㉁䑁䅙䅎㉁䅁䅁䍄䉁䅁䅁兂䅁䅁䅍䅁䅁䅁䅯䅁䅁䅁䅕䅁䅁䅁慃歳䭁䑁䅯䅁䭁䑁䄸䅁䉁䅁䅁允䅁䅁䄴杇䅁䑁䅙兎祁䑁䅅䅍㕁䑁䅅杌㕁䑁䅫兏㕁䅁䅁䍄䉁䅁䅁兂䅁䅁䅍䅁䅁䅁䅯䅁䅁䅁䅕䅁䅁䅁䑂び䭁䑁䅯䅁䭁䑁䄸䅁䉁䅁䅁允䅁䅁䄴䅄䅁䑁䅫睍穁䑁䅑䅎䅁䅁杷允䅁䅁䅕䅁䑁䅁䅁䅁䭁䅁䅁䅁䙁䅁䅁䅁䅁㝴䅒权㙁䅁䅁权⽁䅁䅁允䅁䅁䅅䅁佁䉁䅁䅁祁䑁䅣兎祁䑁䅉䅍睁䅁䅁䍄䉁䅁䅁兂䅁䅁䅍䅁䅁䅁䅯䅁䅁䅁䅕䅁䅁䅁流歴䭁䑁䅯䅁䭁䑁䄸䅁䉁䅁䅁允䅁䅁䄴杅䅁䑁䅫免㕁䑁䅧兎㉁䑁䅅䅏䅁䅁杷允䅁䅁䅕䅁䑁䅁䅁䅁䭁䅁䅁䅁䙁䅁䅁䅁䅁扡䅨权㙁䅁䅁权⽁䅁䅁允䅁䅁䅅䅁佁䅁䅯䅁祁䑁䅁䅍睁䅁䅁䍄䉁䅁䅁兂䅁䅁䅍䅁䅁䅁䅯䅁䅁䅁䅕䅁䅁䅁䡃歵䭁䑁䅯䅁䭁䑁䄸䅁䉁䅁䅁允䅁䅁䄴权䅁䑁䅍免睁䑁䅉䅁䵁䅉䅅䅁䙁䅁䅁睁䅁䅁䅁权䅁䅁䅁兂䅁䅁䅁䱁塩䅑䅯睖䅁䅁䅯兑䅁䅁䅅䅁䉁䅁䅁睁敂䅌䅁䍄䉁䅁䅁兂䅁䅁䅍䅁䅁䅁䅯䅁䅁䅁䅕䅁䅁䅁㑃ぬ䭁䙁䅣䅁䭁䕁䅑䅁䉁䅁䅁允䅁䅁䅍十䅳䅁杷允䅁䅁䅕䅁䑁䅁䅁䅁䭁䅁䅁䅁䙁䅁䅁䅁䅁䩵䅤权塂䅁䅁权䙂䅁䅁允䅁䅁䅅䅁䑁䡁煫䅁䵁䅉䅅䅁䙁䅁䅁睁䅁䅁䅁权䅁䅁䅁兂䅁䅁䅁䅁她䅑䅯睖䅁䅁䅯兑䅁䅁䅅䅁䉁䅁䅁睁剁杏䅁䍄䉁䅁䅁兂䅁䅁䅍䅁䅁䅁䅯䅁䅁䅁䅕䅁䅁䅁兄啮䭁䙁䅣䅁䭁䕁䅅䅁䉁䅁䅁允䅁䅁䅍祢䅯䅁杷允䅁䅁䅕䅁䑁䅁䅁䅁䭁䅁䅁䅁䙁䅁䅁䅁䅁䱇䅰权塂䅁䅁权䉂䅁䅁允䅁䅁䅅䅁䑁䙁䑚䅁䵁䅉䅅䅁䙁䅁䅁睁䅁䅁䅁权䅁䅁䅁兂䅁䅁䅁䭁扃䅑䅯兓䅁䅁䅯睏䅁䅁䅅䅁䉁䅁䅁杄啁䅁䅁杍㍁䍁䄴䅍㉁䑁䅅䅎㉁䑁䅉䅁䵁䅉䅅䅁䙁䅁䅁睁䅁䅁䅁权䅁䅁䅁兂䅁䅁䅁䍁栶䅑䅯睖䅁䅁䅯兑䅁䅁䅅䅁䉁䅁䅁睁䡂睋䅁䍄䉁䅁䅁兂䅁䅁䅍䅁䅁䅁䅯䅁䅁䅁䅕䅁䅁䅁慁歱䭁䙁䅣䅁䭁䕁䅅䅁䉁䅁䅁允䅁䅁䅍䍌䄴䅁杷允䅁䅁䅕䅁䑁䅁䅁䅁䭁䅁䅁䅁䙁䅁䅁䅁䅁㝄䅨权塂䅁䅁权䉂䅁䅁允䅁䅁䅅䅁䑁䉁煖䅁䵁䅉䅅䅁䙁䅁䅁睁䅁䅁䅁权䅁䅁䅁兂䅁䅁䅁䭁扃䅑䅯睖䅁䅁䅯兑䅁䅁䅅䅁䉁䅁䅁睁⭃睋䅁䍄䉁䅁䅁兂䅁䅁䅍䅁䅁䅁䅯䅁䅁䅁䅕䅁䅁䅁煃啲䭁䙁䅣䅁䭁䕁䅅䅁䉁䅁䅁允䅁䅁䅯睊䅁䅁杷允䅁䅁䅕䅁䑁䅁䅁䅁䭁䅁䅁䅁䙁䅁䅁䅁䅁䭨䅆权䩂䅁䅁权㝁䅁䅁允䅁䅁䅅䅁佁䉁䅑䅁硁䑁䅁杌硁䑁䅫兎硁䑁䅍杍䅁䅁杷允䅁䅁䅕䅁䑁䅁䅁䅁䭁䅁䅁䅁䙁䅁䅁䅁䅁䭥䅖权塂䅁䅁权䉂䅁䅁允䅁䅁䅅䅁䑁䩁礸䅁䵁䅉䅅䅁䙁䅁䅁睁䅁䅁䅁权䅁䅁䅁兂䅁䅁䅁䕁し䅑䅯睖䅁䅁䅯兑䅁䅁䅅䅁䉁䅁䅁睁䉂杋䅁䍄䉁䅁䅁兂䅁䅁䅍䅁䅁䅁䅯䅁䅁䅁䅕䅁䅁䅁佂ば䭁䙁䅣䅁䭁䕁䅅䅁䉁䅁䅁允䅁䅁䅍呆䅙䅁杷允䅁䅁䅕䅁䑁䅁䅁䅁䭁䅁䅁䅁䙁䅁䅁䅁䅁扇䅎权塂䅁䅁权䉂䅁䅁允䅁䅁䅅䅁䑁䥁⭳䅁䵁䅉䅅䅁䙁䅁䅁睁䅁䅁䅁权䅁䅁䅁兂䅁䅁䅁䙁牋䅑䅯睖䅁䅁䅯兑䅁䅁䅅䅁䉁䅁䅁睁汃克䅁䍄䉁䅁䅁兂䅁䅁䅍䅁䅁䅁䅯䅁䅁䅁䅕䅁䅁䅁獁歲䭁䙁䅣䅁䭁䕁䅅䅁䉁䅁䅁允䅁䅁䅍呱䅁䅁杷允䅁䅁䅕䅁䑁䅁䅁䅁䭁䅁䅁䅁䙁䅁䅁䅁䅁䱶䅒权塂䅁䅁权䉂䅁䅁允䅁䅁䅅䅁䭁䍁䅣䅁䵁䅉䅅䅁䙁䅁䅁睁䅁䅁䅁权䅁䅁䅁兂䅁䅁䅁乁㝵䅑䅯睖䅁䅁䅯兑䅁䅁䅅䅁䉁䅁䅁权湁䅁䅁䍄䉁䅁䅁兂䅁䅁䅍䅁䅁䅁䅯䅁䅁䅁䅕䅁䅁䅁睃び䭁䙁䅣䅁䭁䕁䅅䅁䉁䅁䅁允䅁䅁䅍楈䅷䅁杷允䅁䅁䅕䅁䑁䅁䅁䅁䭁䅁䅁䅁䙁䅁䅁䅁䅁㝧䅴权塂䅁䅁权䉂䅁䅁允䅁䅁䅅䅁䭁䍁䅣䅁䵁䅉䅅䅁䙁䅁䅁睁䅁䅁䅁权䅁䅁䅁兂䅁䅁䅁䭁㍡䅑䅯睖䅁䅁䅯兑䅁䅁䅅䅁䉁䅁䅁睁婄睉䅁䍄䉁䅁䅁兂䅁䅁䅍䅁䅁䅁䅯䅁䅁䅁䅕䅁䅁䅁䅄䕥䭁䙁䅣䅁䭁䕁䅅䅁䉁䅁䅁允䅁䅁䅍剺䅳䅁杷允䅁䅁䅕䅁䑁䅁䅁䅁䭁䅁䅁䅁䙁䅁䅁䅁䅁煤䅖权塂䅁䅁权䉂䅁䅁允䅁䅁䅅䅁䑁䙁硕䅁䵁䅉䅅䅁䙁䅁䅁睁䅁䅁䅁权䅁䅁䅁兂䅁䅁䅁䩁㙗䅑䅯睖䅁䅁䅯兑䅁䅁䅅䅁䉁䅁䅁权湁䅁䅁䍄䉁䅁䅁兂䅁䅁䅍䅁䅁䅁䅯䅁䅁䅁䅕䅁䅁䅁㑄啨䭁䙁䅣䅁䭁䕁䅅䅁䉁䅁䅁允䅁䅁䅍桯䅳䅁杷允䅁䅁䅕䅁䑁䅁䅁䅁䭁䅁䅁䅁䙁䅁䅁䅁䅁㝭䅴权塂䅁䅁权䉂䅁䅁允䅁䅁䅅䅁䑁䍁灍䅁䵁䅉䅅䅁䙁䅁䅁睁䅁䅁䅁权䅁䅁䅁兂䅁䅁䅁䑁特䅑䅯睖䅁䅁䅯兑䅁䅁䅅䅁䉁䅁䅁睁㥄村䅁䍄䉁䅁䅁兂䅁䅁䅍䅁䅁䅁䅯䅁䅁䅁䅕䅁䅁䅁牃啶䭁䙁䅣䅁䭁䕁䅅䅁䉁䅁䅁允䅁䅁䅍卢䅯䅁杷允䅁䅁䅕䅁䑁䅁䅁䅁䭁䅁䅁䅁䙁䅁䅁䅁䅁䩱䅆权塂䅁䅁权䉂䅁䅁允䅁䅁䅅䅁䑁佁破䅁䵁䅉䅅䅁䙁䅁䅁睁䅁䅁䅁权䅁䅁䅁兂䅁䅁䅁䕁呃䅑䅯睖䅁䅁䅯兑䅁䅁䅅䅁䉁䅁䅁睁慃䅍䅁䍄䉁䅁䅁兂䅁䅁䅍䅁䅁䅁䅯䅁䅁䅁䅕䅁䅁䅁瑁び䭁䕁䅙䅁䭁䕁䅅䅁䉁䅁䅁允䅁䅁䅕啲奴獸琱歒䵁䅉䅅䅁䙁䅁䅁睁䅁䅁䅁权䅁䅁䅁兂䅁䅁䅁䡁癋䅑䅯睖䅁䅁䅯兑䅁䅁䅅䅁䉁䅁䅁睁䥄杋䅁䍄䉁䅁䅁兂䅁䅁䅍䅁䅁䅁䅯䅁䅁䅁䅕䅁䅁䥁湃䕸䭁䙁䅣䅁䭁䕁䅅䅁䉁䅁䅁允䅁䅁䅍穑䅁䅁杷允䅁䅁䅕䅁䑁䅁䅁䅁䭁䅁䅁䅁䙁䅁䅁䅁䅁䭕䅤权塂䅁䅁权䉂䅁䅁允䅁䅁䅅䅁䑁䕁䡖䅁䵁䅉䅅䅁䙁䅁䅁睁䅁䅁䅁权䅁䅁䅁兂䅁䅁䅁䕁ぱ䅑䅯睖䅁䅁䅯兑䅁䅁䅅䅁䉁䅁䅁睁䡃䅌䅁䍄䉁䅁䅁兂䅁䅁䅍䅁䅁䅁䅯䅁䅁䅁䅕䅁䅁䅁獄び䭁䙁䅣䅁䭁䕁䅅䅁䉁䅁䅁允䅁䅁䅯睊䅁䅁杷允䅁䅁䅕䅁䑁䅁䅁䅁䭁䅁䅁䅁䙁䅁䅁䅁䅁牧䅴权塂䅁䅁权䉂䅁䅁允䅁䅁䅅䅁䭁䍁䅣䅁䵁䅉䅅䅁䙁䅁䅁睁䅁䅁䅁权䅁䅁䅁兂䅁䅁䅁䱁牓䅑䅯睖䅁䅁䅯兑䅁䅁䅅䅁䉁䅁䅁权湁䅁䅁䍄䉁䅁䅁兂䅁䅁䅍䅁䅁䅁䅯䅁䅁䅁䅕䅁䅁䅁灂䕵䭁䕁䄰䅁䭁䑁䅳䅁䉁䅁䅁允䅁䅁䄴杆䅁䑁䅉李㍁䍁䄴李㕁䑁䅣免㑁䑁䅕䅁䵁䅉䅅䅁䙁䅁䅁睁䅁䅁䅁权䅁䅁䅁兂䅁䅁䅁䭁䉈䅑䅯睖䅁䅁䅯兑䅁䅁䅅䅁䉁䅁䅁睁啄睌䅁䍄䉁䅁䅁兂䅁䅁䅍䅁䅁䅁䅯䅁䅁䅁䅕䅁䅁䅁慃歳䭁䙁䅣䅁䭁䕁䅅䅁䉁䅁䅁允䅁䅁䅍礳䄴䅁杷允䅁䅁䅕䅁䑁䅁䅁䅁䭁䅁䅁䅁䙁䅁䅁䅁䅁䡫䅨权塂䅁䅁权䉂䅁䅁允䅁䅁䅅䅁䑁䍁䝬䅁䵁䅉䅅䅁䙁䅁䅁睁䅁䅁䅁权䅁䅁䅁兂䅁䅁䅁乁㝵䅑䅯兓䅁䅁䅯睐䅁䅁䅅䅁䉁䅁䅁权湁䅁䅁䍄䉁䅁䅁兂䅁䅁䅍䅁䅁䅁䅯䅁䅁䅁䅕䅁䅁䅁奄ぴ䭁䙁䅣䅁䭁䕁䅅䅁䉁䅁䅁允䅁䅁䅯睊䅁䅁杷允䅁䅁䅕䅁䑁䅁䅁䅁䭁䅁䅁䅁䙁䅁䅁䅁䅁䩯䅨权塂䅁䅁权䉂䅁䅁允䅁䅁䅅䅁䑁䥁漸䅁䵁䅉䅅䅁䙁䅁䅁睁䅁䅁䅁权䅁䅁䅁兂䅁䅁䅁䡧䉶䅑䅯睖䅁䅁䅯兑䅁䅁䅅䅁䉁䅁䅁睁剃杈䅁䍄䉁䅁䅁兂䅁䅁䅍䅁䅁䅁䅯䅁䅁䅁䅕䅁䅁䅁偁啳䭁䙁䅣䅁䭁䕁䅅䅁䉁䅁䅁允䅁䅁䅍楒䅫䅁杷允䅁䅁䅕䅁䑁䅁䅁䅁䭁䅁䅁䅁䙁䅁䅁䅁䅁煱䅤权塂䅁䅁权䉂䅁䅁允䅁䅁䅅䅁䑁偁癉䅁䵁䅉䅅䅁䙁䅁䅁睁䅁䅁䅁权䅁䅁䅁兂䅁䅁䅁䉁煹䅑䅯睖䅁䅁䅯兑䅁䅁䅅䅁䉁䅁䅁睁䙄杒䅁䍄䉁䅁䅁兂䅁䅁䅍䅁䅁䅁䅯䅁䅁䅁䅕䅁䅁䅁䑄啳䭁䙁䅣䅁䭁䕁䅅䅁䉁䅁䅁允䅁䅁䅍䠳䅙䅁杷允䅁䅁䅕䅁䑁䅁䅁䅁䭁䅁䅁䅁䙁䅁䅁䅁䅁扳䅎权塂䅁䅁权䉂䅁䅁允䅁䅁䅅䅁䭁䍁䅣䅁䵁䅉䅅䅁䙁䅁䅁睁䅁䅁䅁权䅁䅁䅁兂䅁䅁䅁䉁㙥䅑䅯睖䅁䅁䅯兑䅁䅁䅅䅁䉁䅁䅁睁䑁杊䅁䍄䉁䅁䅁兂䅁䅁䅍䅁䅁䅁䅯䅁䅁䅁䅕䅁䅁䅁歃䕭䭁䙁䅣䅁䭁䕁䅅䅁䉁䅁䅁允䅁䅁䅯睊䅁䅁杷允䅁䅁䅕䅁䑁䅁䅁䅁䭁䅁䅁䅁䙁䅁䅁䅁䅁批䅒权塂䅁䅁权䉂䅁䅁允䅁䅁䅅䅁䑁䱁瑁䅁䵁䅉䅅䅁䙁䅁䅁睁䅁䅁䅁权䅁䅁䅁兂䅁䅁䅁䝁㑵䅑䅯睖䅁䅁䅯兑䅁䅁䅅䅁䉁䅁䅁权湁䅁䅁䍄䉁䅁䅁兂䅁䅁䅍䅁䅁䅁䅯䅁䅁䅁䅕䅁䅁䅁潄啩䭁䙁䅣䅁䭁䕁䅅䅁䉁䅁䅁允䅁䅁䅍桋䅷䅁杷允䅁䅁䅕䅁䑁䅁䅁䅁䭁䅁䅁䅁䙁䅁䅁䅁䅁牌䅎权塂䅁䅁权䉂䅁䅁允䅁䅁䅅䅁䑁䩁䝆䅁䵁䅉䅅䅁䙁䅁䅁睁䅁䅁䅁权䅁䅁䅁兂䅁䅁䅁䉁㉃䅑䅯睖䅁䅁䅯兑䅁䅁䅅䅁䉁䅁䅁睁汄睘䅁䍄䉁䅁䅁兂䅁䅁䅍䅁䅁䅁䅯䅁䅁䅁䅕䅁䅁䅁乁啵䭁䙁䅣䅁䭁䕁䅅䅁䉁䅁䅁允䅁䅁䅯睊䅁䅁杷允䅁䅁䅕䅁䑁䅁䅁䅁䭁䅁䅁䅁䙁䅁䅁䅁䅁䩃䄱权塂䅁䅁权䉂䅁䅁允䅁䅁䅅䅁䭁䍁䅣䅁䵁䅉䅅䅁䙁䅁䅁睁䅁䅁䅁权䅁䅁䅁兂䅁䅁䅁䥁桓䅑䅯睖䅁䅁䅯兑䅁䅁䅅䅁䉁䅁䅁睁乃䅍䅁䍄䉁䅁䅁兂䅁䅁䅍䅁䅁䅁䅯䅁䅁䅁䅕䅁䅁䅁䭂䕱䭁䙁䅣䅁䭁䕁䅅䅁䉁䅁䅁允䅁䅁䅍䕲䅁䅁杷允䅁䅁䅕䅁䑁䅁䅁䅁䭁䅁䅁䅁䙁䅁䅁䅁䅁㝷䄹权塂䅁䅁权䉂䅁䅁允䅁䅁䅅䅁䑁䍁䉆䅁䵁䅉䅅䅁䙁䅁䅁睁䅁䅁䅁权䅁䅁䅁兂䅁䅁䅁䕁穏䅑䅯睖䅁䅁䅯兑䅁䅁䅅䅁䉁䅁䅁权湁䅁䅁䍄䉁䅁䅁兂䅁䅁䅍䅁䅁䅁䅯䅁䅁䅁䅕䅁䅁䅁潄啩䭁䕁䄰䅁䭁䑁䄴䅁䉁䅁䅁允䅁䅁䄴䅆䅁䑁䅍李畁䑁䅅睍㑁䑁䅁杍硁䅁䅁䍄䉁䅁䅁兂䅁䅁䅍䅁䅁䅁䅯䅁䅁䅁䅕䅁䅁䅁㍃䕴䭁䙁䅣䅁䭁䕁䅅䅁䉁䅁䅁允䅁䅁䅍橈䅑䅁杷允䅁䅁䅕䅁䑁䅁䅁䅁䭁䅁䅁䅁䙁䅁䅁䅁䅁扡䅨权塂䅁䅁权䉂䅁䅁允䅁䅁䅅䅁䭁䍁䅣䅁䵁䅉䅅䅁䙁䅁䅁睁䅁䅁䅁权䅁䅁䅁兂䅁䅁䅁䕁呃䅑䅯睖䅁䅁䅯村䅁䅁䅅䅁䉁䅁䅁睁桃䅍䅁䍄䉁䅁䅁兂䅁䅁䅍䅁䅁䅁䅯䅁䅁䅁䅕䅁䅁䅁䵁䕭䭁䙁䅣䅁䭁䕁䅉䅁䉁䅁䅁允䅁䅁䅍呡䅫䅁杷允䅁䅁䅕䅁䑁䅁䅁䅁䭁䅁䅁䅁䙁䅁䅁䅁䅁䭌䄵权塂䅁䅁权䍂䅁䅁允䅁䅁䅅䅁䑁䅁癳䅁䵁䅉䅅䅁䙁䅁䅁睁䅁䅁䅁权䅁䅁䅁兂䅁䅁䅁䱁づ䅑䅯睖䅁䅁䅯村䅁䅁䅅䅁䉁䅁䅁睁扁䅌䅁䍄䉁䅁䅁兂䅁䅁䅍䅁䅁䅁䅯䅁䅁䅁䅕䅁䅁䅁兂ば䭁䙁䅣䅁䭁䕁䅉䅁䉁䅁䅁允䅁䅁䅍䔲䅅䅁杷允䅁䅁䅕䅁䑁䅁䅁䅁䭁䅁䅁䅁䙁䅁䅁䅁䅁扒䅒权塂䅁䅁权䍂䅁䅁允䅁䅁䅅䅁䑁䥁瑷䅁䵁䅉䅅䅁䙁䅁䅁睁䅁䅁䅁权䅁䅁䅁兂䅁䅁䅁䥁桓䅑䅯睖䅁䅁䅯村䅁䅁䅅䅁䉁䅁䅁睁䡄免䅁䍄䉁䅁䅁兂䅁䅁䅍䅁䅁䅁䅯䅁䅁䅁䅕䅁䅁䅁㙁ぱ䭁䙁䅣䅁䭁䕁䅉䅁䉁䅁䅁允䅁䅁䅍穔䅙䅁杷允䅁䅁䅕䅁䑁䅁䅁䅁䭁䅁䅁䅁䙁䅁䅁䅁䅁䨰䄱权塂䅁䅁权䍂䅁䅁允䅁䅁䅅䅁䑁䥁煉䅁䵁䅉䅅䅁䙁䅁䅁睁䅁䅁䅁权䅁䅁䅁兂䅁䅁䅁䍁栶䅑䅯睖䅁䅁䅯村䅁䅁䅅䅁䉁䅁䅁睁䝄睋䅁䍄䉁䅁䅁兂䅁䅁䅍䅁䅁䅁䅯䅁䅁䅁䅕䅁䅁䅁佂ば䭁䙁䅣䅁䭁䕁䅉䅁䉁䅁䅁允䅁䅁䅍穴䅍䅁杷允䅁䅁䅕䅁䑁䅁䅁䅁䭁䅁䅁䅁䙁䅁䅁䅁䅁䭩䅆权塂䅁䅁权䍂䅁䅁允䅁䅁䅅䅁䑁䩁䅊䅁䵁䅉䅅䅁䙁䅁䅁睁䅁䅁䅁权䅁䅁䅁兂䅁䅁䅁䥁㝋䅑䅯睖䅁䅁䅯村䅁䅁䅅䅁䉁䅁䅁睁摁兒䅁䍄䉁䅁䅁兂䅁䅁䅍䅁䅁䅁䅯䅁䅁䅁䅕䅁䅁䅁奄ぴ䭁䙁䅣䅁䭁䕁䅉䅁䉁䅁䅁允䅁䅁䅍穘䅙䅁杷允䅁䅁䅕䅁䑁䅁䅁䅁䭁䅁䅁䅁䙁䅁䅁䅁䅁煕䅴权塂䅁䅁权䍂䅁䅁允䅁䅁䅅䅁䑁䑁獧䅁䵁䅉䅅䅁䙁䅁䅁睁䅁䅁䅁权䅁䅁䅁兂䅁䅁䅁䵁硋䅑䅯睖䅁䅁䅯村䅁䅁䅅䅁䉁䅁䅁睁㙄杋䅁䍄䉁䅁䅁兂䅁䅁䅍䅁䅁䅁䅯䅁䅁䅁䅕䅁䅁䅁扃ふ䭁䙁䅣䅁䭁䕁䅉䅁䉁䅁䅁允䅁䅁䅍䍯䅧䅁杷允䅁䅁䅕䅁䑁䅁䅁䅁䭁䅁䅁䅁䙁䅁䅁䅁䅁扇䅎权塂䅁䅁权䍂䅁䅁允䅁䅁䅅䅁䑁䍁㍙䅁䵁䅉䅅䅁䙁䅁䅁睁䅁䅁䅁权䅁䅁䅁兂䅁䅁䅁䱁穃䅑䅯睖䅁䅁䅯村䅁䅁䅅䅁䉁䅁䅁睁⽃睋䅁䍄䉁䅁䅁兂䅁䅁䅍䅁䅁䅁䅯䅁䅁䅁䅕䅁䅁䅁㡃䕴䭁䙁䅣䅁䭁䕁䅉䅁䉁䅁䅁允䅁䅁䅯睊䅁䅁杷允䅁䅁䅕䅁䑁䅁䅁䅁䭁䅁䅁䅁䙁䅁䅁䅁䅁牰䅤权塂䅁䅁权䍂䅁䅁允䅁䅁䅅䅁䑁佁欴䅁䵁䅉䅅䅁䙁䅁䅁睁䅁䅁䅁权䅁䅁䅁兂䅁䅁䅁䉁晓䅑䅯睖䅁䅁䅯村䅁䅁䅅䅁䉁䅁䅁权湁䅁䅁䍄䉁䅁䅁兂䅁䅁䅍䅁䅁䅁䅯䅁䅁䅁䅕䅁䅁䅁煂䕵䭁䙁䅣䅁䭁䕁䅉䅁䉁䅁䅁允䅁䅁䅍匵䅯䅁杷允䅁䅁䅕䅁䑁䅁䅁䅁䭁䅁䅁䅁䙁䅁䅁䅁䅁䡷䅨权塂䅁䅁权䍂䅁䅁允䅁䅁䅅䅁䑁䕁执䅁䵁䅉䅅䅁䙁䅁䅁睁䅁䅁䅁权䅁䅁䅁兂䅁䅁䅁䑁湃䅑䅯睖䅁䅁䅯村䅁䅁䅅䅁䉁䅁䅁睁畂兎䅁䍄䉁䅁䅁兂䅁䅁䅍䅁䅁䅁䅯䅁䅁䅁䅕䅁䅁䅁坃䕯䭁䙁䅣䅁䭁䕁䅉䅁䉁䅁䅁允䅁䅁䅍䌫䄰䅁杷允䅁䅁䅕䅁䑁䅁䅁䅁䭁䅁䅁䅁䙁䅁䅁䅁䅁煱䄱权塂䅁䅁权䍂䅁䅁允䅁䅁䅅䅁䭁䍁䅣䅁䵁䅉䅅䅁䙁䅁䅁睁䅁䅁䅁权䅁䅁䅁兂䅁䅁䅁䩁㙗䅑䅯睖䅁䅁䅯村䅁䅁䅅䅁䉁䅁䅁权湁䅁䅁䍄䉁䅁䅁兂䅁䅁䅍䅁䅁䅁䅯䅁䅁䅁䅕䅁䅁䅁潃啫䭁䙁䅣䅁䭁䕁䅉䅁䉁䅁䅁允䅁䅁䅍稴䅉䅁杷允䅁䅁䅕䅁䑁䅁䅁䅁䭁䅁䅁䅁䙁䅁䅁䅁䅁煣䄹权塂䅁䅁权䍂䅁䅁允䅁䅁䅅䅁䑁䥁灷䅁䵁䅉䅅䅁䙁䅁䅁睁䅁䅁䅁权䅁䅁䅁兂䅁䅁䅁䉁㙥䅑䅯睖䅁䅁䅯村䅁䅁䅅䅁䉁䅁䅁睁敁兊䅁䍄䉁䅁䅁兂䅁䅁䅍䅁䅁䅁䅯䅁䅁䅁䅕䅁䅁䅁㑄啨䭁䙁䅣䅁䭁䕁䅉䅁䉁䅁䅁允䅁䅁䅍剣䅳䅁杷允䅁䅁䅕䅁䑁䅁䅁䅁䭁䅁䅁䅁䙁䅁䅁䅁䅁牊䅚权塂䅁䅁权䍂䅁䅁允䅁䅁䅅䅁䑁䭁牍䅁䵁䅉䅅䅁䙁䅁䅁睁䅁䅁䅁权䅁䅁䅁兂䅁䅁䅁䝁㑵䅑䅯睖䅁䅁䅯村䅁䅁䅅䅁䉁䅁䅁权湁䅁䅁䍄䉁䅁䅁兂䅁䅁䅍䅁䅁䅁䅯䅁䅁䅁䅕䅁䅁䥁㝂啷䭁䕁䅁䅁䭁䕁䅍䅁䉁䅁䅁允䅁䅁䅍晋倴䅁杷允䅁䅁䅕䅁䑁䅁䅁䅁䭁䅁䅁䅁䙁䅁䅁䅁䅁扌䅎权塂䅁䅁权䍂䅁䅁允䅁䅁䅅䅁䑁佁湑䅁䵁䅉䅅䅁䙁䅁䅁睁䅁䅁䅁权䅁䅁䅁兂䅁䅁䅁䥁㙥䅑䅯睖䅁䅁䅯村䅁䅁䅅䅁䉁䅁䅁权湁䅁䅁䍄䉁䅁䅁兂䅁䅁䅍䅁䅁䅁䅯䅁䅁䅁䅕䅁䅁䅁权䕭䭁䙁䅣䅁䭁䕁䅉䅁䉁䅁䅁允䅁䅁䅍祂䅙䅁杷允䅁䅁䅕䅁䑁䅁䅁䅁䭁䅁䅁䅁䙁䅁䅁䅁䅁䭴䅴权塂䅁䅁权䍂䅁䅁允䅁䅁䅅䅁䭁䍁䅣䅁䵁䅉䅅䅁䙁䅁䅁睁䅁䅁䅁权䅁䅁䅁兂䅁䅁䅁佁䩩䅑䅯睖䅁䅁䅯村䅁䅁䅅䅁䉁䅁䅁睁汁䅈䅁䍄䉁䅁䅁兂䅁䅁䅍䅁䅁䅁䅯䅁䅁䅁䅕䅁䅁䅁潄啯䭁䙁䅣䅁䭁䕁䅉䅁䉁䅁䅁允䅁䅁䅍博䅳䅁杷允䅁䅁䅕䅁䑁䅁䅁䅁䭁䅁䅁䅁䙁䅁䅁䅁䅁䭈䅰权塂䅁䅁权䍂䅁䅁允䅁䅁䅅䅁䑁䕁䅆䅁䵁䅉䅅䅁䙁䅁䅁睁䅁䅁䅁权䅁䅁䅁兂䅁䅁䅁䩁㑂䅑䅯䅑䅁䅁䅯䅒䅁䅁䅅䅁䉁䅁䅁睁㍃䅁䅁䍄䉁䅁䅁兂䅁䅁䅍䅁䅁䅁䅯䅁䅁䅁䅕䅁䅁䅁ぁ歲䭁䙁䅣䅁䭁䕁䅉䅁䉁䅁䅁允䅁䅁䅍呬䅳䅁杷允䅁䅁䅕䅁䑁䅁䅁䅁䭁䅁䅁䅁䙁䅁䅁䅁䅁㝷䅆权塂䅁䅁权䍂䅁䅁允䅁䅁䅅䅁䑁䭁慊䅁䵁䅉䅅䅁䙁䅁䅁睁䅁䅁䅁权䅁䅁䅁兂䅁䅁䅁䭁奓䅑䅯睖䅁䅁䅯村䅁䅁䅅䅁䉁䅁䅁权湁䅁䅁䍄䉁䅁䅁兂䅁䅁䅍䅁䅁䅁䅯䅁䅁䅁䅕䅁䅁䅁硃び䭁䙁䅣䅁䭁䕁䅉䅁䉁䅁䅁允䅁䅁䅍呗䅉䅁杷允䅁䅁䅕䅁䑁䅁䅁䅁䭁䅁䅁䅁䙁䅁䅁䅁䅁批䅒权塂䅁䅁权䍂䅁䅁允䅁䅁䅅䅁䑁䱁獁䅁䵁䅉䅅䅁䙁䅁䅁睁䅁䅁䅁权䅁䅁䅁兂䅁䅁䅁䵁⽏䅑䅯睖䅁䅁䅯村䅁䅁䅅䅁䉁䅁䅁睁畃䅑䅁䍄䉁䅁䅁兂䅁䅁䅍䅁䅁䅁䅯䅁䅁䅁䅕䅁䅁䅁元䕥䭁䙁䅣䅁䭁䕁䅉䅁䉁䅁䅁允䅁䅁䅍啭䄰䅁杷允䅁䅁䅕䅁䑁䅁䅁䅁䭁䅁䅁䅁䙁䅁䅁䅁䅁䙧䅆权塂䅁䅁权䍂䅁䅁允䅁䅁䅅䅁䑁佁牷䅁䵁䅉䅅䅁䙁䅁䅁睁䅁䅁䅁权䅁䅁䅁兂䅁䅁䅁䡁汩䅑䅯睖䅁䅁䅯村䅁䅁䅅䅁䉁䅁䅁睁偂杌䅁䍄䉁䅁䅁兂䅁䅁䅍䅁䅁䅁䅯䅁䅁䅁䅕䅁䅁䅁煃ば䭁䙁䅣䅁䭁䕁䅉䅁䉁䅁䅁允䅁䅁䅍橺䅅䅁杷允䅁䅁䅕䅁䑁䅁䅁䅁䭁䅁䅁䅁䙁䅁䅁䅁䅁㝄䅆权塂䅁䅁权䍂䅁䅁允䅁䅁䅅䅁䑁䅁灣䅁䵁䅉䅅䅁䙁䅁䅁睁䅁䅁䅁权䅁䅁䅁兂䅁䅁䅁䕁ぱ䅑䅯睖䅁䅁䅯村䅁䅁䅅䅁䉁䅁䅁睁硄䅌䅁䍄䉁䅁䅁兂䅁䅁䅍䅁䅁䅁䅯䅁䅁䅁䅕䅁䅁䅁畁び䭁䙁䅣䅁䭁䕁䅉䅁䉁䅁䅁允䅁䅁䅍䕒䅫䅁杷允䅁䅁䅕䅁䑁䅁䅁䅁䭁䅁䅁䅁䙁䅁䅁䅁䅁䰲䅤权䡂䅁䅁权⭁䅁䅁允䅁䅁䅅䅁佁䉁䅉䅁硁䍁䄴䅎ぁ䑁䅑免㕁䑁䅕䅁䵁䅉䅅䅁䙁䅁䅁睁䅁䅁䅁权䅁䅁䅁兂䅁䅁䅁佁穹䅑䅯睖䅁䅁䅯村䅁䅁䅅䅁䉁䅁䅁权湁䅁䅁䍄䉁䅁䅁兂䅁䅁䅍䅁䅁䅁䅯䅁䅁䅁䅕䅁䅁䅁允歴䭁䙁䅣䅁䭁䕁䅉䅁䉁䅁䅁允䅁䅁䅯睊䅁䅁杷允䅁䅁䅕䅁䑁䅁䅁䅁䭁䅁䅁䅁䙁䅁䅁䅁䅁㝄䅨权塂䅁䅁权䍂䅁䅁允䅁䅁䅅䅁䑁䵁䭴䅁䵁䅉䅅䅁䙁䅁䅁睁䅁䅁䅁权䅁䅁䅁兂䅁䅁䅁䅁㔲䅑䅯睖䅁䅁䅯村䅁䅁䅅䅁䉁䅁䅁权湁䅁䅁䍄䉁䅁䅁兂䅁䅁䅍䅁䅁䅁䅯䅁䅁䅁䅕䅁䅁䅁奁歵䭁䙁䅣䅁䭁䕁䅉䅁䉁䅁䅁允䅁䅁䅍欸䅧䅁杷允䅁䅁䅕䅁䑁䅁䅁䅁䭁䅁䅁䅁䙁䅁䅁䅁䅁㝧䅴权塂䅁䅁权䍂䅁䅁允䅁䅁䅅䅁䑁䅁㝯䅁䵁䅉䅅䅁䙁䅁䅁睁䅁䅁䅁权䅁䅁䅁兂䅁䅁䅁䅁摩䅑䅯睖䅁䅁䅯村䅁䅁䅅䅁䉁䅁䅁睁奃兏䅁䍄䉁䅁䅁兂䅁䅁䅍䅁䅁䅁䅯䅁䅁䅁䅕䅁䅁䅁䭂䕱䭁䙁䅣䅁䭁䕁䅉䅁䉁䅁䅁允䅁䅁䅍唸䅳䅁杷允䅁䅁䅕䅁䑁䅁䅁䅁䭁䅁䅁䅁䙁䅁䅁䅁䅁捯䅆权塂䅁䅁权䍂䅁䅁允䅁䅁䅅䅁䑁䱁牫䅁䵁䅉䅅䅁䙁䅁䅁睁䅁䅁䅁权䅁䅁䅁兂䅁䅁䅁䕁穏䅑䅯睖䅁䅁䅯村䅁䅁䅅䅁䉁䅁䅁睁䥂睐䅁䍄䉁䅁䅁兂䅁䅁䅍䅁䅁䅁䅯䅁䅁䅁䅕䅁䅁䅁灂䕵䭁䙁䅣䅁䭁䕁䅉䅁䉁䅁䅁允䅁䅁䅯睊䅁䅁杷允䅁䅁䅕䅁䑁䅁䅁䅁䭁䅁䅁䅁䙁䅁䅁䅁䅃㡰䅒权塂䅁䅁权䍂䅁䅁允䅁䅁䅅䅁䑁䍁稰䅁䵁䅉䅅䅁䙁䅁䅁睁䅁䅁䅁权䅁䅁䅁兂䅁䅁䅁䅁她䅑䅯睖䅁䅁䅯睑䅁䅁䅅䅁䉁䅁䅁睁瑂䅏䅁䍄䉁䅁䅁兂䅁䅁䅍䅁䅁䅁䅯䅁䅁䅁䅕䅁䅁䅁捃ね䭁䙁䅣䅁䭁䕁䅍䅁䉁䅁䅁允䅁䅁䅍橅䅁䅁杷允䅁䅁䅕䅁䑁䅁䅁䅁䭁䅁䅁䅁䙁䅁䅁䅁䅁䩃䄱权塂䅁䅁权䑂䅁䅁允䅁䅁䅅䅁䑁乁は䅁䵁䅉䅅䅁䙁䅁䅁睁䅁䅁䅁权䅁䅁䅁兂䅁䅁䅁䉁煱䅑䅯兔䅁䅁䅯材䅁䅁䅅䅁䉁䅁䅁杄啁䅁䅁䅎硁䑁䅫杌祁䑁䅑䅏㍁䑁䅣䅁䵁䅉䅅䅁䙁䅁䅁睁䅁䅁䅁权䅁䅁䅁兂䅁䅁䅁䥁桩䅑䅯睖䅁䅁䅯睑䅁䅁䅅䅁䉁䅁䅁睁䡃兎䅁䍄䉁䅁䅁兂䅁䅁䅍䅁䅁䅁䅯䅁䅁䅁䅕䅁䅁䅁䍃ふ䭁䙁䅣䅁䭁䕁䅍䅁䉁䅁䅁允䅁䅁䅍呪䅧䅁杷允䅁䅁䅕䅁䑁䅁䅁䅁䭁䅁䅁䅁䙁䅁䅁䅁䅁䨰䄱权塂䅁䅁权䑂䅁䅁允䅁䅁䅅䅁䑁䑁牙䅁䵁䅉䅅䅁䙁䅁䅁睁䅁䅁䅁权䅁䅁䅁兂䅁䅁䅁䑁特䅑䅯睖䅁䅁䅯睑䅁䅁䅅䅁䉁䅁䅁睁婂杓䅁䍄䉁䅁䅁兂䅁䅁䅍䅁䅁䅁䅯䅁䅁䅁䅕䅁䅁䅁浃ぴ䭁䙁䅣䅁䭁䕁䅍䅁䉁䅁䅁允䅁䅁䅍䍔䅕䅁杷允䅁䅁䅕䅁䑁䅁䅁䅁䭁䅁䅁䅁䙁䅁䅁䅁䅁牷䅆权塂䅁䅁权䑂䅁䅁允䅁䅁䅅䅁䑁䵁牉䅁䵁䅉䅅䅁䙁䅁䅁睁䅁䅁䅁权䅁䅁䅁兂䅁䅁䅁䕁渶䅑䅯睖䅁䅁䅯睑䅁䅁䅅䅁䉁䅁䅁睁噂睍䅁䍄䉁䅁䅁兂䅁䅁䅍䅁䅁䅁䅯䅁䅁䅁䅕䅁䅁䅁慁歱䭁䙁䅣䅁䭁䕁䅍䅁䉁䅁䅁允䅁䅁䅍楪䅯䅁杷允䅁䅁䅕䅁䑁䅁䅁䅁䭁䅁䅁䅁䙁䅁䅁䅁䅁䰲䅤权塂䅁䅁权䑂䅁䅁允䅁䅁䅅䅁䑁䡁㉉䅁䵁䅉䅅䅁䙁䅁䅁睁䅁䅁䅁权䅁䅁䅁兂䅁䅁䅁䍁畹䅑䅯睖䅁䅁䅯睑䅁䅁䅅䅁䉁䅁䅁睁獂杌䅁䍄䉁䅁䅁兂䅁䅁䅍䅁䅁䅁䅯䅁䅁䅁䅕䅁䅁䅁䭂䕱䭁䙁䅣䅁䭁䕁䅍䅁䉁䅁䅁允䅁䅁䅍啌䅍䅁杷允䅁䅁䅕䅁䑁䅁䅁䅁䭁䅁䅁䅁䙁䅁䅁䅁䅁扇䅎权塂䅁䅁权䑂䅁䅁允䅁䅁䅅䅁䑁䱁砸䅁䵁䅉䅅䅁䙁䅁䅁睁䅁䅁䅁权䅁䅁䅁兂䅁䅁䅁䵁㑂䅑䅯睖䅁䅁䅯睑䅁䅁䅅䅁䉁䅁䅁睁婃睇䅁䍄䉁䅁䅁兂䅁䅁䅍䅁䅁䅁䅯䅁䅁䅁䅕䅁䅁䅁煃啲䭁䙁䅣䅁䭁䕁䅍䅁䉁䅁䅁允䅁䅁䅍啸䅑䅁杷允䅁䅁䅕䅁䑁䅁䅁䅁䭁䅁䅁䅁䙁䅁䅁䅁䅁䩱䅆权塂䅁䅁权䙂䅁䅁允䅁䅁䅅䅁䑁䉁祙䅁䵁䅉䅅䅁䙁䅁䅁睁䅁䅁䅁权䅁䅁䅁兂䅁䅁䅁䱁穃䅑䅯睖䅁䅁䅯睑䅁䅁䅅䅁䉁䅁䅁睁䅃杋䅁䍄䉁䅁䅁兂䅁䅁䅍䅁䅁䅁䅯䅁䅁䅁䅕䅁䅁䅁㡃䕴䭁䙁䅣䅁䭁䕁䅍䅁䉁䅁䅁允䅁䅁䅍䐲䄰䅁杷允䅁䅁䅕䅁䑁䅁䅁䅁䭁䅁䅁䅁䙁䅁䅁䅁䅁㝭䅴权塂䅁䅁权䑂䅁䅁允䅁䅁䅅䅁䑁佁潉䅁䵁䅉䅅䅁䙁䅁䅁睁䅁䅁䅁权䅁䅁䅁兂䅁䅁䅁䭁扃䅑䅯睖䅁䅁䅯睑䅁䅁䅅䅁䉁䅁䅁睁穁克䅁䍄䉁䅁䅁兂䅁䅁䅍䅁䅁䅁䅯䅁䅁䅁䅕䅁䅁䅁兄啦䭁䙁䅣䅁䭁䕁䅍䅁䉁䅁䅁允䅁䅁䅍砯䅷䅁杷允䅁䅁䅕䅁䑁䅁䅁䅁䭁䅁䅁䅁䙁䅁䅁䅁䅁䤶䅬权塂䅁䅁权䑂䅁䅁允䅁䅁䅅䅁䑁䙁挸䅁䵁䅉䅅䅁䙁䅁䅁睁䅁䅁䅁权䅁䅁䅁兂䅁䅁䅁䵁ね䅑䅯睖䅁䅁䅯睑䅁䅁䅅䅁䉁䅁䅁睁杁兌䅁䍄䉁䅁䅁兂䅁䅁䅍䅁䅁䅁䅯䅁䅁䅁䅕䅁䅁䅁䅃啕䭁䕁䅫䅁䭁䑁䄸䅁䉁䅁䅁允䅁䅁䄴杅䅁䑁䅉䅎畁䑁䅅睎ㅁ䑁䅧䅏䅁䅁杷允䅁䅁䅕䅁䑁䅁䅁䅁䭁䅁䅁䅁䙁䅁䅁䅁䅁牌䅎权塂䅁䅁权䑂䅁䅁允䅁䅁䅅䅁䑁䉁ㅣ䅁䵁䅉䅅䅁䙁䅁䅁睁䅁䅁䅁权䅁䅁䅁兂䅁䅁䅁䝁㑵䅑䅯睖䅁䅁䅯睑䅁䅁䅅䅁䉁䅁䅁权湁䅁䅁䍄䉁䅁䅁兂䅁䅁䅍䅁䅁䅁䅯䅁䅁䅁䅕䅁䅁䅁允歴䭁䙁䅣䅁䭁䕁䅍䅁䉁䅁䅁允䅁䅁䅍稹䅙䅁杷允䅁䅁䅕䅁䑁䅁䅁䅁䭁䅁䅁䅁䙁䅁䅁䅁䅁扄䅬权塂䅁䅁权䑂䅁䅁允䅁䅁䅅䅁䭁䍁䅣䅁䵁䅉䅅䅁䙁䅁䅁睁䅁䅁䅁权䅁䅁䅁兂䅁䅁䅁䉁煹䅑䅯睖䅁䅁䅯睑䅁䅁䅅䅁䉁䅁䅁权湁䅁䅁䍄䉁䅁䅁兂䅁䅁䅍䅁䅁䅁䅯䅁䅁䅁䅕䅁䅁䅁䑃ふ䭁䙁䅣䅁䭁䕁䅍䅁䉁䅁䅁允䅁䅁䅍唱䅁䅁杷允䅁䅁䅕䅁䑁䅁䅁䅁䭁䅁䅁䅁䙁䅁䅁䅁䅃㡰䅒权塂䅁䅁权䑂䅁䅁允䅁䅁䅅䅁䑁䉁㉯䅁䵁䅉䅅䅁䙁䅁䅁睁䅁䅁䅁权䅁䅁䅁兂䅁䅁䅁䥁桓䅑䅯睖䅁䅁䅯睑䅁䅁䅅䅁䉁䅁䅁睁䝁睍䅁䍄䉁䅁䅁兂䅁䅁䅍䅁䅁䅁䅯䅁䅁䅁䅕䅁䅁䅁㑄啨䭁䙁䅣䅁䭁䕁䅍䅁䉁䅁䅁允䅁䅁䅍剗䅳䅁杷允䅁䅁䅕䅁䑁䅁䅁䅁䭁䅁䅁䅁䙁䅁䅁䅁䅁䡫䅨权塂䅁䅁权䑂䅁䅁允䅁䅁䅅䅁䑁䭁䑰䅁䵁䅉䅅䅁䙁䅁䅁睁䅁䅁䅁权䅁䅁䅁兂䅁䅁䅁䍁㉡䅑䅯睖䅁䅁䅯睑䅁䅁䅅䅁䉁䅁䅁睁浂睋䅁䍄䉁䅁䅁兂䅁䅁䅍䅁䅁䅁䅯䅁䅁䅁䅕䅁䅁䅁歃䕭䭁䙁䅣䅁䭁䕁䅍䅁䉁䅁䅁允䅁䅁䅯睊䅁䅁杷允䅁䅁䅕䅁䑁䅁䅁䅁䭁䅁䅁䅁䙁䅁䅁䅁䅁䩆䄹权塂䅁䅁权䑂䅁䅁允䅁䅁䅅䅁䭁䍁䅣䅁䵁䅉䅅䅁䙁䅁䅁睁䅁䅁䅁权䅁䅁䅁兂䅁䅁䅁䡧䉶䅑䅯睖䅁䅁䅯睑䅁䅁䅅䅁䉁䅁䅁睁あ杈䅁䍄䉁䅁䅁兂䅁䅁䅍䅁䅁䅁䅯䅁䅁䅁䅕䅁䅁䅁ぁ歲䭁䙁䅣䅁䭁䕁䅍䅁䉁䅁䅁允䅁䅁䅍橃䅯䅁杷允䅁䅁䅕䅁䑁䅁䅁䅁䭁䅁䅁䅁䙁䅁䅁䅁䅁䭴䅴权塂䅁䅁权䑂䅁䅁允䅁䅁䅅䅁䑁䅁䙴䅁䵁䅉䅅䅁䙁䅁䅁睁䅁䅁䅁权䅁䅁䅁兂䅁䅁䅁䡁污䅑䅯睖䅁䅁䅯睑䅁䅁䅅䅁䉁䅁䅁睁扁䅌䅁䍄䉁䅁䅁兂䅁䅁䅍䅁䅁䅁䅯䅁䅁䅁䅕䅁䅁䅁䑄啳䭁䙁䅣䅁䭁䕁䅍䅁䉁䅁䅁允䅁䅁䅍決䅷䅁杷允䅁䅁䅕䅁䑁䅁䅁䅁䭁䅁䅁䅁䙁䅁䅁䅁䅁扳䅎权塂䅁䅁权䑂䅁䅁允䅁䅁䅅䅁䑁䩁獉䅁䵁䅉䅅䅁䙁䅁䅁睁䅁䅁䅁权䅁䅁䅁兂䅁䅁䅁乁㝵䅑䅯睖䅁䅁䅯睑䅁䅁䅅䅁䉁䅁䅁权湁䅁䅁䍄䉁䅁䅁兂䅁䅁䅍䅁䅁䅁䅯䅁䅁䅁䅕䅁䅁䅁坃䕯䭁䙁䅣䅁䭁䕁䅍䅁䉁䅁䅁允䅁䅁䅍䍯䅫䅁杷允䅁䅁䅕䅁䑁䅁䅁䅁䭁䅁䅁䅁䙁䅁䅁䅁䅁䭥䅖权塂䅁䅁权䑂䅁䅁允䅁䅁䅅䅁䑁偁瘰䅁䵁䅉䅅䅁䙁䅁䅁睁䅁䅁䅁权䅁䅁䅁兂䅁䅁䅁䑁牱䅑䅯睖䅁䅁䅯睑䅁䅁䅅䅁䉁䅁䅁睁汁児䅁䍄䉁䅁䅁兂䅁䅁䅍䅁䅁䅁䅯䅁䅁䅁䅕䅁䅁䅁祂ひ䭁䙁䅣䅁䭁䕁䅍䅁䉁䅁䅁允䅁䅁䅍礷䅳䅁杷允䅁䅁䅑䅁䑁䅁䅁䅁䭁䅁䅁䅁䙁䅁䅁䅁䅁䭌䄵权獁䅁䅁允䅁䅁䅅䅁䭁䍁䄰䅁䵁䅉䅅䅁䙁䅁䅁睁䅁䅁䅁权䅁䅁䅁兂䅁䅁䅁䕁ぱ䅑䅯睖䅁䅁䅯睑䅁䅁䅅䅁䉁䅁䅁睁㕂䅌䅁䍄䉁䅁䅁兂䅁䅁䅍䅁䅁䅁䅯䅁䅁䅁䅕䅁䅁䅁獄び䭁䙁䅣䅁䭁䕁䅍䅁䉁䅁䅁允䅁䅁䅯睊䅁䅁杷允䅁䅁䅕䅁䑁䅁䅁䅁䭁䅁䅁䅁䙁䅁䅁䅁䅁㝷䄹权䩂䅁䅁权⽁䅁䅁允䅁䅁䅅䅁佁䉁䅉䅁穁䍁䄴䅎ぁ䑁䅣睎ㅁ䑁䅙䅁䵁䅉䅅䅁䙁䅁䅁睁䅁䅁䅁权䅁䅁䅁兂䅁䅁䅁䅁㐫䅑䅯睖䅁䅁䅯睑䅁䅁䅅䅁䉁䅁䅁睁㑄䅚䅁䍄䉁䅁䅁兂䅁䅁䅍䅁䅁䅁䅯䅁䅁䅁䅕䅁䅁䅁奁歵䭁䙁䅣䅁䭁䕁䅍䅁䉁䅁䅁允䅁䅁䅍䙃䅑䅁杷允䅁䅁䅕䅁䑁䅁䅁䅁䭁䅁䅁䅁䙁䅁䅁䅁䅁䩱䅆权塂䅁䅁权䑂䅁䅁允䅁䅁䅅䅁䑁䅁ぅ䅁䵁䅉䅅䅁䙁䅁䅁睁䅁䅁䅁权䅁䅁䅁兂䅁䅁䅁䑁湃䅑䅯睖䅁䅁䅯睑䅁䅁䅅䅁䉁䅁䅁睁㉂䅎䅁䍄䉁䅁䅁兂䅁䅁䅍䅁䅁䅁䅯䅁䅁䅁䅕䅁䅁䥁㝂啷䭁䍁䉯䅁䭁䕁䅅䅁䉁䅁䅁允䅁䅁䅯睊䅁䅁杷允䅁䅁䅕䅁䑁䅁䅁䅁䭁䅁䅁䅁䙁䅁䅁䅁䅁捯䅆权塂䅁䅁权䑂䅁䅁允䅁䅁䅅䅁䑁䕁爸䅁䵁䅉䅅䅁䙁䅁䅁睁䅁䅁䅁权䅁䅁䅁兂䅁䅁䅁䩁祱䅑䅯睖䅁䅁䅯睑䅁䅁䅅䅁䉁䅁䅁睁灁杌䅁䍄䉁䅁䅁兂䅁䅁䅍䅁䅁䅁䅯䅁䅁䅁䅕䅁䅁䅁㍃䕴䭁䙁䅣䅁䭁䕁䅍䅁䉁䅁䅁允䅁䅁䅍祬䅯䅁杷允䅁䅁䅕䅁䑁䅁䅁䅁䭁䅁䅁䅁䙁䅁䅁䅁䅁扡䅨权塂䅁䅁权䑂䅁䅁允䅁䅁䅅䅁䑁䝁杬䅁䵁䅉䅅䅁䙁䅁䅁睁䅁䅁䅁权䅁䅁䅁兂䅁䅁䅁䥁㙥䅑䅯睖䅁䅁䅯睑䅁䅁䅅䅁䉁䅁䅁权湁䅁䅁䍄䉁䅁䅁兂䅁䅁䅍䅁䅁䅁䅯䅁䅁䅁䅕䅁䅁䅁䵁䕭䭁䙁䅣䅁䭁䕁䅑䅁䉁䅁䅁允䅁䅁䅍含䅫䅁杷允䅁䅁䅕䅁䑁䅁䅁䅁䭁䅁䅁䅁䙁䅁䅁䅁䅁牌䅎权塂䅁䅁权䕂䅁䅁允䅁䅁䅅䅁䑁䡁⭙䅁䵁䅉䅅䅁䙁䅁䅁睁䅁䅁䅁权䅁䅁䅁兂䅁䅁䅁䩁批䅑䅯睖䅁䅁䅯䅒䅁䅁䅅䅁䉁䅁䅁睁㙂克䅁䍄䉁䅁䅁兂䅁䅁䅍䅁䅁䅁䅯䅁䅁䅁䅕䅁䅁䅁潄啯䭁䙁䅣䅁䭁䕁䅑䅁䉁䅁䅁允䅁䅁䅍楯䅫䅁杷允䅁䅁䅕䅁䑁䅁䅁䅁䭁䅁䅁䅁䙁䅁䅁䅁䅁煤䅖权塂䅁䅁权䕂䅁䅁允䅁䅁䅅䅁䑁䅁畕䅁䵁䅉䅅䅁䙁䅁䅁睁䅁䅁䅁权䅁䅁䅁兂䅁䅁䅁䥁桩䅑䅯睖䅁䅁䅯䅒䅁䅁䅅䅁䉁䅁䅁睁あ材䅁䍄䉁䅁䅁兂䅁䅁䅍䅁䅁䅁䅯䅁䅁䅁䅕䅁䅁䅁㙁ぱ䭁䙁䅣䅁䭁䕁䅑䅁䉁䅁䅁允䅁䅁䅍䑸䅷䅁杷允䅁䅁䅕䅁䑁䅁䅁䅁䭁䅁䅁䅁䙁䅁䅁䅁䅁䰲䅤权塂䅁䅁权䕂䅁䅁允䅁䅁䅅䅁䑁䉁㉯䅁䵁䅉䅅䅁䙁䅁䅁睁䅁䅁䅁权䅁䅁䅁兂䅁䅁䅁䕁し䅑䅯睖䅁䅁䅯䅒䅁䅁䅅䅁䉁䅁䅁睁䝂睋䅁䍄䉁䅁䅁兂䅁䅁䅍䅁䅁䅁䅯䅁䅁䅁䅕䅁䅁䅁奁歵䭁䕁䅣䅁䭁䑁䄸䅁䉁䅁䅁允䅁䅁䄴䅆䅁䑁䅅睍畁䑁䅙睍穁䑁䅁杍祁䅁䅁䍄䉁䅁䅁兂䅁䅁䅍䅁䅁䅁䅯䅁䅁䅁䅕䅁䅁䅁䑃ふ䭁䙁䅣䅁䭁䕁䅑䅁䉁䅁䅁允䅁䅁䅍㍓䅍䅁杷允䅁䅁䅕䅁䑁䅁䅁䅁䭁䅁䅁䅁䙁䅁䅁䅁䅁䨰䄱权塂䅁䅁权䕂䅁䅁允䅁䅁䅅䅁䑁䉁牙䅁䵁䅉䅅䅁䙁䅁䅁睁䅁䅁䅁权䅁䅁䅁兂䅁䅁䅁䉁煱䅑䅯睖䅁䅁䅯䅒䅁䅁䅅䅁䉁䅁䅁睁啂児䅁䍄䉁䅁䅁兂䅁䅁䅍䅁䅁䅁䅯䅁䅁䅁䅕䅁䅁䅁畁啯䭁䙁䅣䅁䭁䕁䅑䅁䉁䅁䅁允䅁䅁䅍楢䅷䅁杷允䅁䅁䅕䅁䑁䅁䅁䅁䭁䅁䅁䅁䙁䅁䅁䅁䅁煔䅤权塂䅁䅁权䕂䅁䅁允䅁䅁䅅䅁䑁䡁祳䅁䵁䅉䅅䅁䙁䅁䅁睁䅁䅁䅁权䅁䅁䅁兂䅁䅁䅁䙁牋䅑䅯睖䅁䅁䅯䅒䅁䅁䅅䅁䉁䅁䅁睁癄兌䅁䍄䉁䅁䅁兂䅁䅁䅍䅁䅁䅁䅯䅁䅁䅁䅕䅁䅁䅁啁の䭁䕁䄰䅁䭁䑁䅷䅁䉁䅁䅁允䅁䅁䄴䅆䅁䑁䅅睎㍁䍁䄴兏穁䑁䅫䅎ㅁ䅁䅁䍄䉁䅁䅁兂䅁䅁䅍䅁䅁䅁䅯䅁䅁䅁䅕䅁䅁䅁獁歲䭁䙁䅣䅁䭁䕁䅑䅁䉁䅁䅁允䅁䅁䅍楋䄴䅁杷允䅁䅁䅕䅁䑁䅁䅁䅁䭁䅁䅁䅁䙁䅁䅁䅁䅁捯䅆权塂䅁䅁权䕂䅁䅁允䅁䅁䅅䅁䑁䥁畕䅁䵁䅉䅅䅁䙁䅁䅁睁䅁䅁䅁权䅁䅁䅁兂䅁䅁䅁䉁晓䅑䅯睖䅁䅁䅯䅒䅁䅁䅅䅁䉁䅁䅁权湁䅁䅁䍄䉁䅁䅁兂䅁䅁䅍䅁䅁䅁䅯䅁䅁䅁䅕䅁䅁䅁䍄啳䭁䙁䅣䅁䭁䕁䅑䅁䉁䅁䅁允䅁䅁䅍楂䄴䅁杷允䅁䅁䅕䅁䑁䅁䅁䅁䭁䅁䅁䅁䙁䅁䅁䅁䅁扇䅎权塂䅁䅁权䕂䅁䅁允䅁䅁䅅䅁䑁䉁獯䅁䵁䅉䅅䅁䙁䅁䅁睁䅁䅁䅁权䅁䅁䅁兂䅁䅁䅁䱁べ䅑䅯睖䅁䅁䅯䅒䅁䅁䅅䅁䉁䅁䅁睁灂杫䅁䍄䉁䅁䅁兂䅁䅁䅍䅁䅁䅁䅯䅁䅁䅁䅕䅁䅁䅁牃啶䭁䙁䅣䅁䭁䕁䅑䅁䉁䅁䅁允䅁䅁䅍祷䅫䅁杷允䅁䅁䅕䅁䑁䅁䅁䅁䭁䅁䅁䅁䙁䅁䅁䅁䅁牰䅤权塂䅁䅁权䕂䅁䅁允䅁䅁䅅䅁䑁䩁浯䅁䵁䅉䅅䅁䙁䅁䅁睁䅁䅁䅁权䅁䅁䅁兂䅁䅁䅁䝁㑱䅑䅯睖䅁䅁䅯䅒䅁䅁䅅䅁䉁䅁䅁睁煁杋䅁䍄䉁䅁䅁兂䅁䅁䅍䅁䅁䅁䅯䅁䅁䅁䅕䅁䅁䅁䅄䕥䭁䙁䅣䅁䭁䕁䅑䅁䉁䅁䅁允䅁䅁䅍硃䄰䅁杷允䅁䅁䅕䅁䑁䅁䅁䅁䭁䅁䅁䅁䙁䅁䅁䅁䅁䭴䅴权塂䅁䅁权䕂䅁䅁允䅁䅁䅅䅁䭁䍁䉫䅁䵁䅉䅅䅁䙁䅁䅁睁䅁䅁䅁权䅁䅁䅁兂䅁䅁䅁䩁㙗䅑䅯睖䅁䅁䅯䅒䅁䅁䅅䅁䉁䅁䅁睁⭂䅵䅁䍄䉁䅁䅁兂䅁䅁䅍䅁䅁䅁䅯䅁䅁䅁䅕䅁䅁䅁兂ば䭁䙁䅣䅁䭁䕁䅑䅁䉁䅁䅁允䅁䅁䅍䔳䅉䅁杷允䅁䅁䅕䅁䑁䅁䅁䅁䭁䅁䅁䅁䙁䅁䅁䅁䅁煣䄹权塂䅁䅁权䕂䅁䅁允䅁䅁䅅䅁䑁䩁灍䅁䵁䅉䅅䅁䙁䅁䅁睁䅁䅁䅁权䅁䅁䅁兂䅁䅁䅁佁桩䅑䅯杒䅁䅁䅯䅒䅁䅁䅅䅁䉁䅁䅁兂灄扺獳㑤䵰䅑杷允䅁䅁䅕䅁䑁䅁䅁䅁䭁䅁䅁䅁䙁䅁䅁䅁䅁㝴䅒权塂䅁䅁权䕂䅁䅁允䅁䅁䅅䅁䑁䱁灷䅁䵁䅉䅅䅁䙁䅁䅁睁䅁䅁䅁权䅁䅁䅁兂䅁䅁䅁䅁㐫䅑䅯睖䅁䅁䅯䅒䅁䅁䅅䅁䉁䅁䅁权湁䅁䅁䍄䉁䅁䅁兂䅁䅁䅍䅁䅁䅁䅯䅁䅁䅁䅕䅁䅁䅁䥁啮䭁䙁䅣䅁䭁䕁䅑䅁䉁䅁䅁允䅁䅁䅍呆䅳䅁杷允䅁䅁䅕䅁䑁䅁䅁䅁䭁䅁䅁䅁䙁䅁䅁䅁䅁扡䅨权塂䅁䅁权䕂䅁䅁允䅁䅁䅅䅁䭁䍁䅣䅁䵁䅉䅅䅁䙁䅁䅁睁䅁䅁䅁权䅁䅁䅁兂䅁䅁䅁䭁奃䅑䅯睖䅁䅁䅯䅒䅁䅁䅅䅁䉁䅁䅁睁摁杊䅁䍄䉁䅁䅁兂䅁䅁䅍䅁䅁䅁䅯䅁䅁䅁䅕䅁䅁䅁煃ば䭁䙁䅣䅁䭁䕁䅑䅁䉁䅁䅁允䅁䅁䅍呰䅕䅁杷允䅁䅁䅕䅁䑁䅁䅁䅁䭁䅁䅁䅁䙁䅁䅁䅁䅃㡥䅆权塂䅁䅁权䕂䅁䅁允䅁䅁䅅䅁䑁䉁敯䅁䵁䅉䅅䅁䙁䅁䅁睁䅁䅁䅁权䅁䅁䅁兂䅁䅁䅁䉁煹䅑䅯睖䅁䅁䅯䅒䅁䅁䅅䅁䉁䅁䅁睁十䅪䅁䍄䉁䅁䅁兂䅁䅁䅍䅁䅁䅁䅯䅁䅁䅁䅕䅁䅁䅁䩄䕴䭁䙁䅣䅁䭁䕁䅑䅁䉁䅁䅁允䅁䅁䅍䌷䄸䅁杷允䅁䅁䅕䅁䑁䅁䅁䅁䭁䅁䅁䅁䙁䅁䅁䅁䅁扄䅬权塂䅁䅁权䕂䅁䅁允䅁䅁䅅䅁䭁䍁䅣䅁䵁䅉䅅䅁䙁䅁䅁睁䅁䅁䅁权䅁䅁䅁兂䅁䅁䅁䭁扃䅑䅯睖䅁䅁䅯䅒䅁䅁䅅䅁䉁䅁䅁睁ぁ克䅁䍄䉁䅁䅁兂䅁䅁䅍䅁䅁䅁䅯䅁䅁䅁䅕䅁䅁䅁䑄啳䭁䙁䅣䅁䭁䕁䅑䅁䉁䅁䅁允䅁䅁䅍婄䄰䅁杷允䅁䅁䅕䅁䑁䅁䅁䅁䭁䅁䅁䅁䙁䅁䅁䅁䅁䭥䅖权塂䅁䅁权䕂䅁䅁允䅁䅁䅅䅁䑁䥁㝅䅁䵁䅉䅅䅁䙁䅁䅁睁䅁䅁䅁权䅁䅁䅁兂䅁䅁䅁䍁稲䅑䅯睖䅁䅁䅯䅒䅁䅁䅅䅁䉁䅁䅁睁穁䅋䅁䍄䉁䅁䅁兂䅁䅁䅍䅁䅁䅁䅯䅁䅁䅁䅕䅁䅁䅁䑄ぶ䭁䙁䅣䅁䭁䕁䅑䅁䉁䅁䅁允䅁䅁䅍䑋䄸䅁杷允䅁䅁䅕䅁䑁䅁䅁䅁䭁䅁䅁䅁䙁䅁䅁䅁䅁扳䅎权塂䅁䅁权䕂䅁䅁允䅁䅁䅅䅁䑁䙁癍䅁䵁䅉䅅䅁䙁䅁䅁睁䅁䅁䅁权䅁䅁䅁兂䅁䅁䅁䝁㑵䅑䅯睖䅁䅁䅯䅒䅁䅁䅅䅁䉁䅁䅁权湁䅁䅁䍄䉁䅁䅁兂䅁䅁䅍䅁䅁䅁䅯䅁䅁䅁䅕䅁䅁䅁塁歵䭁䙁䅣䅁䭁䕁䅑䅁䉁䅁䅁允䅁䅁䅍楔䅑䅁杷允䅁䅁䅕䅁䑁䅁䅁䅁䭁䅁䅁䅁䙁䅁䅁䅁䅁䱅䅚权塂䅁䅁权䕂䅁䅁允䅁䅁䅅䅁䑁䥁㡍䅁䵁䅉䅅䅁䙁䅁䅁睁䅁䅁䅁权䅁䅁䅁兂䅁䅁䅁䉁㙩䅑䅯睖䅁䅁䅯䅒䅁䅁䅅䅁䉁䅁䅁睁あ杨䅁䍄䉁䅁䅁兂䅁䅁䅍䅁䅁䅁䅯䅁䅁䅁䅕䅁䅁䅁潄啩䭁䙁䅣䅁䭁䕁䅑䅁䉁䅁䅁允䅁䅁䅍䉓䅷䅁杷允䅁䅁䅕䅁䑁䅁䅁䅁䭁䅁䅁䅁䙁䅁䅁䅁䅁䙧䅆权塂䅁䅁权䕂䅁䅁允䅁䅁䅅䅁䑁乁癷䅁䵁䅉䅅䅁䙁䅁䅁睁䅁䅁䅁权䅁䅁䅁兂䅁䅁䅁䭁瑱䅑䅯睖䅁䅁䅯䅒䅁䅁䅅䅁䉁䅁䅁睁䭂杕䅁䍄䉁䅁䅁兂䅁䅁䅍䅁䅁䅁䅯䅁䅁䅁䅕䅁䅁䅁䭂䕴䭁䙁䅣䅁䭁䕁䅑䅁䉁䅁䅁允䅁䅁䅍䍄䄸䅁杷允䅁䅁䅕䅁䑁䅁䅁䅁䭁䅁䅁䅁䙁䅁䅁䅁䅁䰷䅎权塂䅁䅁权䕂䅁䅁允䅁䅁䅅䅁䑁䉁⭹䅁䵁䅉䅅䅁䙁䅁䅁睁䅁䅁䅁权䅁䅁䅁兂䅁䅁䅁䍁㉡䅑䅯睖䅁䅁䅯䅒䅁䅁䅅䅁䉁䅁䅁睁剁睋䅁䍄䉁䅁䅁兂䅁䅁䅍䅁䅁䅁䅯䅁䅁䅁䅕䅁䅁䥁湃䕸䭁䙁䅣䅁䭁䕁䅑䅁䉁䅁䅁允䅁䅁䅍穭䅅䅁杷允䅁䅁䅕䅁䑁䅁䅁䅁䭁䅁䅁䅁䙁䅁䅁䅁䅁䩱䅆权塂䅁䅁权䕂䅁䅁允䅁䅁䅅䅁䑁䝁硑䅁䵁䅉䅅䅁䙁䅁䅁睁䅁䅁䅁权䅁䅁䅁兂䅁䅁䅁乁㥂䅑䅯睖䅁䅁䅯䅒䅁䅁䅅䅁䉁䅁䅁睁㥃杈䅁䍄䉁䅁䅁兂䅁䅁䅍䅁䅁䅁䅯䅁䅁䅁䅕䅁䅁䅁䕃啯䭁䙁䅣䅁䭁䕁䅑䅁䉁䅁䅁允䅁䅁䅍呑䅍䅁杷允䅁䅁䅕䅁䑁䅁䅁䅁䭁䅁䅁䅁䙁䅁䅁䅁䅁䭍䅤权塂䅁䅁权䕂䅁䅁允䅁䅁䅅䅁䑁䩁ぅ䅁䵁䅉䅅䅁䙁䅁䅁睁䅁䅁䅁权䅁䅁䅁兂䅁䅁䅁䑁特䅑䅯睖䅁䅁䅯䅒䅁䅁䅅䅁䉁䅁䅁睁㉁睱䅁䍄䉁䅁䅁兂䅁䅁䅍䅁䅁䅁䅯䅁䅁䅁䅕䅁䅁䅁煃ば䭁䕁䅁䅁䭁䕁䅑䅁䉁䅁䅁允䅁䅁䅍伶䑷䅁杷允䅁䅁䅕䅁䑁䅁䅁䅁䭁䅁䅁䅁䙁䅁䅁䅁䅁牭䅊权塂䅁䅁权䕂䅁䅁允䅁䅁䅅䅁䑁乁瑫䅁䵁䅉䅅䅁䙁䅁䅁睁䅁䅁䅁权䅁䅁䅁兂䅁䅁䅁䕁穏䅑䅯睖䅁䅁䅯䅒䅁䅁䅅䅁䉁䅁䅁睁䩃杒䅁䍄䉁䅁䅁兂䅁䅁䅍䅁䅁䅁䅯䅁䅁䅁䅕䅁䅁䅁䵁䕭䭁䙁䅣䅁䭁䕁䅕䅁䉁䅁䅁允䅁䅁䅍吶䅧䅁杷允䅁䅁䅕䅁䑁䅁䅁䅁䭁䅁䅁䅁䙁䅁䅁䅁䅁䩆䄹权塂䅁䅁权䙂䅁䅁允䅁䅁䅅䅁䭁䍁䅣䅁䵁䅉䅅䅁䙁䅁䅁睁䅁䅁䅁权䅁䅁䅁兂䅁䅁䅁䭁湱䅑䅯睖䅁䅁䅯兒䅁䅁䅅䅁䉁䅁䅁睁晃免䅁䍄䉁䅁䅁兂䅁䅁䅍䅁䅁䅁䅯䅁䅁䅁䅕䅁䅁䅁䩄䕴䭁䙁䅣䅁䭁䕁䅕䅁䉁䅁䅁允䅁䅁䅍穖䅉䅁杷允䅁䅁䅕䅁䑁䅁䅁䅁䭁䅁䅁䅁䙁䅁䅁䅁䅁煇䅰权塂䅁䅁权䙂䅁䅁允䅁䅁䅅䅁䑁䑁祙䅁䵁䅉䅅䅁䙁䅁䅁睁䅁䅁䅁权䅁䅁䅁兂䅁䅁䅁䥁桓䅑䅯睖䅁䅁䅯兒䅁䅁䅅䅁䉁䅁䅁睁楄兌䅁䍄䉁䅁䅁兂䅁䅁䅍䅁䅁䅁䅯䅁䅁䅁䅕䅁䅁䅁潄啩䭁䙁䅣䅁䭁䕁䅕䅁䉁䅁䅁允䅁䅁䅍别䅷䅁杷允䅁䅁䅕䅁䑁䅁䅁䅁䭁䅁䅁䅁䙁䅁䅁䅁䅁䨰䄱权塂䅁䅁权䙂䅁䅁允䅁䅁䅅䅁䑁䝁畍䅁䵁䅉䅅䅁䙁䅁䅁睁䅁䅁䅁权䅁䅁䅁兂䅁䅁䅁䕁渶䅑䅯睖䅁䅁䅯兒䅁䅁䅅䅁䉁䅁䅁睁兂䅍䅁䍄䉁䅁䅁兂䅁䅁䅍䅁䅁䅁䅯䅁䅁䅁䅕䅁䅁䅁䙂䕴䭁䙁䅣䅁䭁䕁䅕䅁䉁䅁䅁允䅁䅁䅍䍋䅯䅁杷允䅁䅁䅕䅁䑁䅁䅁䅁䭁䅁䅁䅁䙁䅁䅁䅁䅁䩮䅴权䝂䅁䅁权䕂䅁䅁允䅁䅁䅅䅁䙁乁橁⭖兺畧⽕䍄䉁䅁䅁兂䅁䅁䅍䅁䅁䅁䅯䅁䅁䅁䅕䅁䅁䅁䡃歵䭁䙁䅣䅁䭁䕁䅕䅁䉁䅁䅁允䅁䅁䅯睊䅁䅁杷允䅁䅁䅕䅁䑁䅁䅁䅁䭁䅁䅁䅁䙁䅁䅁䅁䅁䩯䅴权塂䅁䅁权䙂䅁䅁允䅁䅁䅅䅁䑁䵁灁䅁䵁䅉䅅䅁䙁䅁䅁睁䅁䅁䅁权䅁䅁䅁兂䅁䅁䅁䍁栶䅑䅯睖䅁䅁䅯兒䅁䅁䅅䅁䉁䅁䅁睁偁䅌䅁䍄䉁䅁䅁兂䅁䅁䅍䅁䅁䅁䅯䅁䅁䅁䅕䅁䅁䅁䥃啯䭁䙁䅣䅁䭁䕁䅕䅁䉁䅁䅁允䅁䅁䅍呉䄸䅁杷允䅁䅁䅕䅁䑁䅁䅁䅁䭁䅁䅁䅁䙁䅁䅁䅁䅁煕䅴权塂䅁䅁权䙂䅁䅁允䅁䅁䅅䅁䑁䍁猸䅁䵁䅉䅅䅁䙁䅁䅁睁䅁䅁䅁权䅁䅁䅁兂䅁䅁䅁䵁硋䅑䅯睖䅁䅁䅯兒䅁䅁䅅䅁䉁䅁䅁睁橁䅌䅁䍄䉁䅁䅁兂䅁䅁䅍䅁䅁䅁䅯䅁䅁䅁䅕䅁䅁䅁婁び䭁䙁䅣䅁䭁䕁䅕䅁䉁䅁䅁允䅁䅁䅍呉䅕䅁杷允䅁䅁䅕䅁䑁䅁䅁䅁䭁䅁䅁䅁䙁䅁䅁䅁䅁䱶䅒权塂䅁䅁权䙂䅁䅁允䅁䅁䅅䅁䑁䉁㡂䅁䵁䅉䅅䅁䙁䅁䅁睁䅁䅁䅁权䅁䅁䅁兂䅁䅁䅁䭁㍡䅑䅯睖䅁䅁䅯兒䅁䅁䅅䅁䉁䅁䅁睁灂杊䅁䍄䉁䅁䅁兂䅁䅁䅍䅁䅁䅁䅯䅁䅁䅁䅕䅁䅁䅁㉂啰䭁䙁䅣䅁䭁䕁䅕䅁䉁䅁䅁允䅁䅁䅍楫䅳䅁杷允䅁䅁䅕䅁䑁䅁䅁䅁䭁䅁䅁䅁䙁䅁䅁䅁䅁牡䅨权塂䅁䅁权䙂䅁䅁允䅁䅁䅅䅁䑁䕁牳䅁䵁䅉䅅䅁䙁䅁䅁睁䅁䅁䅁权䅁䅁䅁兂䅁䅁䅁䵁㑂䅑䅯睖䅁䅁䅯兒䅁䅁䅅䅁䉁䅁䅁睁捄䅈䅁䍄䉁䅁䅁兂䅁䅁䅍䅁䅁䅁䅯䅁䅁䅁䅕䅁䅁䅁噃歵䭁䙁䅣䅁䭁䕁䅕䅁䉁䅁䅁允䅁䅁䅍䤷䅙䅁杷允䅁䅁䅕䅁䑁䅁䅁䅁䭁䅁䅁䅁䙁䅁䅁䅁䅁㝭䅴权塂䅁䅁权䙂䅁䅁允䅁䅁䅅䅁䑁偁漰䅁䵁䅉䅅䅁䙁䅁䅁睁䅁䅁䅁权䅁䅁䅁兂䅁䅁䅁乁㝵䅑䅯睖䅁䅁䅯兒䅁䅁䅅䅁䉁䅁䅁权湁䅁䅁䍄䉁䅁䅁兂䅁䅁䅍䅁䅁䅁䅯䅁䅁䅁䅕䅁䅁䅁坃䕯䭁䙁䅣䅁䭁䕁䅕䅁䉁䅁䅁允䅁䅁䅍汆䅉䅁杷允䅁䅁䅕䅁䑁䅁䅁䅁䭁䅁䅁䅁䙁䅁䅁䅁䅁䭐䅴权塂䅁䅁权䙂䅁䅁允䅁䅁䅅䅁䑁䝁桂䅁䵁䅉䅅䅁䙁䅁䅁睁䅁䅁䅁权䅁䅁䅁兂䅁䅁䅁䵁⽏䅑䅯睖䅁䅁䅯兒䅁䅁䅅䅁䉁䅁䅁睁㕃材䅁䍄䉁䅁䅁兂䅁䅁䅍䅁䅁䅁䅯䅁䅁䅁䅕䅁䅁䅁㍃䕴䭁䙁䅣䅁䭁䕁䅕䅁䉁䅁䅁允䅁䅁䅍䍸䅯䅁杷允䅁䅁䅕䅁䑁䅁䅁䅁䭁䅁䅁䅁䙁䅁䅁䅁䅁䡫䅨权塂䅁䅁权䙂䅁䅁允䅁䅁䅅䅁䑁佁䡸䅁䵁䅉䅅䅁䙁䅁䅁睁䅁䅁䅁权䅁䅁䅁兂䅁䅁䅁䡁癋䅑䅯睖䅁䅁䅯兒䅁䅁䅅䅁䉁䅁䅁睁湂杋䅁䍄䉁䅁䅁兂䅁䅁䅍䅁䅁䅁䅯䅁䅁䅁䅕䅁䅁䅁权䕭䭁䙁䅣䅁䭁䕁䅕䅁䉁䅁䅁允䅁䅁䅍匱䅕䅁杷允䅁䅁䅕䅁䑁䅁䅁䅁䭁䅁䅁䅁䙁䅁䅁䅁䅁䩑䅎权塂䅁䅁权䙂䅁䅁允䅁䅁䅅䅁䑁䅁硁䅁䵁䅉䅅䅁䙁䅁䅁睁䅁䅁䅁权䅁䅁䅁兂䅁䅁䅁䡧䉶䅑䅯睖䅁䅁䅯兒䅁䅁䅅䅁䉁䅁䅁睁楄先䅁䍄䉁䅁䅁兂䅁䅁䅍䅁䅁䅁䅯䅁䅁䅁䅕䅁䅁䅁䥁啮䭁䙁䅣䅁䭁䕁䅕䅁䉁䅁䅁允䅁䅁䅍樰䄴䅁杷允䅁䅁䅕䅁䑁䅁䅁䅁䭁䅁䅁䅁䙁䅁䅁䅁䅁䬶䅆权塂䅁䅁权䙂䅁䅁允䅁䅁䅅䅁䑁偁潧䅁䵁䅉䅅䅁䙁䅁䅁睁䅁䅁䅁权䅁䅁䅁兂䅁䅁䅁䵁硏䅑䅯睖䅁䅁䅯兒䅁䅁䅅䅁䉁䅁䅁睁慃兩䅁䍄䉁䅁䅁䅂䅁䅁䅍䅁䅁䅁䅯䅁䅁䅁䅕䅁䅁䅁偁䕵䭁䍁䅯䅁䉁䅁䅁允䅁䅁䅯䅄䅁䅁杷允䅁䅁䅕䅁䑁䅁䅁䅁䭁䅁䅁䅁䙁䅁䅁䅁䅁䭈䅰权塂䅁䅁权䙂䅁䅁允䅁䅁䅅䅁䭁䍁䅣䅁䵁䅉䅅䅁䙁䅁䅁睁䅁䅁䅁权䅁䅁䅁兂䅁䅁䅁䱁牓䅑䅯睖䅁䅁䅯兒䅁䅁䅅䅁䉁䅁䅁睁噁䅷䅁䍄䉁䅁䅁兂䅁䅁䅍䅁䅁䅁䅯䅁䅁䅁䅕䅁䅁䅁煃啲䭁䙁䅣䅁䭁䕁䅕䅁䉁䅁䅁允䅁䅁䅍䕪䅑䅁杷允䅁䅁䅕䅁䑁䅁䅁䅁䭁䅁䅁䅁䙁䅁䅁䅁䅁䭎䄵权塂䅁䅁权䙂䅁䅁允䅁䅁䅅䅁䑁䱁⽉䅁䵁䅉䅅䅁䙁䅁䅁睁䅁䅁䅁权䅁䅁䅁兂䅁䅁䅁䭁瑱䅑䅯䅑䅁䅁䅯村䅁䅁䅅䅁䉁䅁䅁睁晄瘯⼯䍄䉁䅁䅁兂䅁䅁䅍䅁䅁䅁䅯䅁䅁䅁䅕䅁䅁䅁瑁び䭁䙁䅣䅁䭁䕁䅕䅁䉁䅁䅁允䅁䅁䅍祩䅙䅁杷允䅁䅁䅕䅁䑁䅁䅁䅁䭁䅁䅁䅁䙁䅁䅁䅁䅁㝡䅨权塂䅁䅁权䙂䅁䅁允䅁䅁䅅䅁䭁䍁䅣䅁䵁䅉䅅䅁䙁䅁䅁睁䅁䅁䅁权䅁䅁䅁兂䅁䅁䅁䱁穇䅑䅯睖䅁䅁䅯兒䅁䅁䅅䅁䉁䅁䅁睁牃克䅁䍄䉁䅁䅁兂䅁䅁䅍䅁䅁䅁䅯䅁䅁䅁䅕䅁䅁䅁䍃ふ䭁䙁䅣䅁䭁䕁䅕䅁䉁䅁䅁允䅁䅁䅍坕䅍䅁杷允䅁䅁䅕䅁䑁䅁䅁䅁䭁䅁䅁䅁䙁䅁䅁䅁䅁䰲䅤权塂䅁䅁权䙂䅁䅁允䅁䅁䅅䅁䑁佁㉁䅁䵁䅉䅅䅁䙁䅁䅁睁䅁䅁䅁权䅁䅁䅁兂䅁䅁䅁䑁湃䅑䅯睖䅁䅁䅯兒䅁䅁䅅䅁䉁䅁䅁睁塁兎䅁䍄䉁䅁䅁兂䅁䅁䅍䅁䅁䅁䅯䅁䅁䅁䅕䅁䅁䅁䑂び䭁䙁䅣䅁䭁䕁䅕䅁䉁䅁䅁允䅁䅁䅍歕䅁䅁杷允䅁䅁䅕䅁䑁䅁䅁䅁䭁䅁䅁䅁䙁䅁䅁䅁䅁扡䅨权塂䅁䅁权䙂䅁䅁允䅁䅁䅅䅁䭁䍁䉫䅁䵁䅉䅅䅁䙁䅁䅁睁䅁䅁䅁权䅁䅁䅁兂䅁䅁䅁䅁摩䅑䅯䅑䅁䅁䅯睑䅁䅁䅅䅁䉁䅁䅁睁㕃充䅁䍄䉁䅁䅁兂䅁䅁䅍䅁䅁䅁䅯䅁䅁䅁䅕䅁䅁䥁湃䕸䭁䙁䅣䅁䭁䕁䅕䅁䉁䅁䅁允䅁䅁䅍卪䄸䅁杷允䅁䅁䅕䅁䑁䅁䅁䅁䭁䅁䅁䅁䙁䅁䅁䅁䅁䩰䅨权塂䅁䅁权䙂䅁䅁允䅁䅁䅅䅁䭁䍁䅣䅁䵁䅉䅅䅁䙁䅁䅁睁䅁䅁䅁权䅁䅁䅁兂䅁䅁䅁䥁㝋䅑䅯睔䅁䅁䅯睏䅁䅁䅅䅁䉁䅁䅁权䵁䅁䅁䍄䉁䅁䅁兂䅁䅁䅍䅁䅁䅁䅯䅁䅁䅁䅕䅁䅁䅁㙁ぱ䭁䙁䅣䅁䭁䕁䅕䅁䉁䅁䅁允䅁䅁䅍䑘䅙䅁杷允䅁䅁䅕䅁䑁䅁䅁䅁䭁䅁䅁䅁䙁䅁䅁䅁䅁䭕䅤权䡂䅁䅁权㝁䅁䅁允䅁䅁䅅䅁佁䉁䅑䅁ㅁ䑁䅍杌㍁䑁䅕免㍁䑁䅅兎䅁䅁杷允䅁䅁䅕䅁䑁䅁䅁䅁䭁䅁䅁䅁䙁䅁䅁䅁䅁㝄䅆权塂䅁䅁权䙂䅁䅁允䅁䅁䅅䅁䑁䍁潷䅁䵁䅉䅅䅁䙁䅁䅁睁䅁䅁䅁权䅁䅁䅁兂䅁䅁䅁䕁ぱ䅑䅯睖䅁䅁䅯兒䅁䅁䅅䅁䉁䅁䅁睁䅂兌䅁䍄䉁䅁䅁兂䅁䅁䅍䅁䅁䅁䅯䅁䅁䅁䅕䅁䅁䅁奁歵䭁䙁䅣䅁䭁䕁䅕䅁䉁䅁䅁允䅁䅁䅍穕䄴䅁杷允䅁䅁䅕䅁䑁䅁䅁䅁䭁䅁䅁䅁䙁䅁䅁䅁䅁㝧䅴权塂䅁䅁权䙂䅁䅁允䅁䅁䅅䅁䑁䭁䱚䅁䵁䅉䅅䅁䙁䅁䅁睁䅁䅁䅁权䅁䅁䅁兂䅁䅁䅁䕁潱䅑䅯睖䅁䅁䅯兒䅁䅁䅅䅁䉁䅁䅁睁穁䅖䅁䍄䉁䅁䅁兂䅁䅁䅍䅁䅁䅁䅯䅁䅁䅁䅕䅁䅁䅁㑄啨䭁䙁䅣䅁䭁䕁䅕䅁䉁䅁䅁允䅁䅁䅍䈳䅳䅁杷允䅁䅁䅕䅁䑁䅁䅁䅁䭁䅁䅁䅁䙁䅁䅁䅁䅁䱅䅚权煁允䅁权䉂䅁䅁允䅁䅁䅅䅁䭁䍁䅣䅁䵁䅉䅅䅁䙁䅁䅁睁䅁䅁䅁权䅁䅁䅁兂䅁䅁䅁䩁祱䅑䅯睖䅁䅁䅯兒䅁䅁䅅䅁䉁䅁䅁睁㙃兌䅁䍄䉁䅁䅁兂䅁䅁䅍䅁䅁䅁䅯䅁䅁䅁䅕䅁䅁䅁流歴䭁䙁䅣䅁䭁䕁䅕䅁䉁䅁䅁允䅁䅁䅍䍁䅷䅁杷允䅁䅁䅕䅁䑁䅁䅁䅁䭁䅁䅁䅁䙁䅁䅁䅁䅁䩵䅤权䅂䅁䅁权䉂䅁䅁允䅁䅁䅅䅁䑁䱁ふ䅅䵁䅉䅅䅁䙁䅁䅁睁䅁䅁䅁权䅁䅁䅁兂䅁䅁䅁䱁塩䅑䅯䅑䅁䅁䅯睑䅁䅁䅅䅁䉁䅁䅁睁䉂䉷䅁䍄䉁䅁䅁兂䅁䅁䅍䅁䅁䅁䅯䅁䅁䅁䅕䅁䅁䅁㑃ぬ䭁䕁䅁䅁䭁䕁䅑䅁䉁䅁䅁允䅁䅁䅍㙯唴䅁杷允䅁䅁䅕䅁䑁䅁䅁䅁䭁䅁䅁䅁䙁䅁䅁䅁䅁䩵䅤权䅂䅁䅁权䙂䅁䅁允䅁䅁䅅䅁䑁䱁㕍兇䵁䅉䅅䅁䙁䅁䅁睁䅁䅁䅁权䅁䅁䅁兂䅁䅁䅁䅁她䅑䅯䅑䅁䅁䅯兑䅁䅁䅅䅁䉁䅁䅁睁允䅶䅁䍄䉁䅁䅁兂䅁䅁䅍䅁䅁䅁䅯䅁䅁䅁䅕䅁䅁䅁㡃䕴䭁䕁䅣䅁䭁䑁䄴䅁䉁䅁䅁允䅁䅁䄴杆䅁䑁䅉李穁䍁䄴䅎ㅁ䑁䅣䅎睁䑁䅉䅁䵁䅉䅅䅁䙁䅁䅁睁䅁䅁䅁权䅁䅁䅁兂䅁䅁䅁佁桩䅑䅯䅑䅁䅁䅯兑䅁䅁䅅䅁䉁䅁䅁睁浂硷䄰䍄䉁䅁䅁兂䅁䅁䅍䅁䅁䅁䅯䅁䅁䅁䅕䅁䅁䅁䅄䕥䭁䕁䅁䅁䭁䕁䅅䅁䉁䅁䅁允䅁䅁䅍焯㄰䅁杷允䅁䅁䅕䅁䑁䅁䅁䅁䭁䅁䅁䅁䙁䅁䅁䅁䅁䤶䅬权䅂䅁䅁权䉂䅁䅁允䅁䅁䅅䅁䑁䡁㑐免䵁䅉䅅䅁䙁䅁䅁睁䅁䅁䅁权䅁䅁䅁兂䅁䅁䅁䕁し䅑䅯䅑䅁䅁䅯兑䅁䅁䅅䅁䉁䅁䅁睁慄杄䅁䍄䉁䅁䅁兂䅁䅁䅍䅁䅁䅁䅯䅁䅁䅁䅕䅁䅁䅁兄啮䭁䕁䅁䅁䭁䕁䅅䅁䉁䅁䅁允䅁䅁䅍楯噙䅁杷允䅁䅁䅕䅁䑁䅁䅁䅁䭁䅁䅁䅁䙁䅁䅁䅁䅁㝴䅒权䅂䅁䅁权䉂䅁䅁允䅁䅁䅅䅁䑁䡁呃允䵁䅉䅅䅁䙁䅁䅁睁䅁䅁䅁权䅁䅁䅁兂䅁䅁䅁䍁栶䅑䅯䅑䅁䅁䅯兑䅁䅁䅅䅁䉁䅁䅁睁橃䉆䅙䍄䉁䅁䅁兂䅁䅁䅍䅁䅁䅁䅯䅁䅁䅁䅕䅁䅁䅁䥃啯䭁䕁䅁䅁䭁䕁䅅䅁䉁䅁䅁允䅁䅁䅍嘱䅯䅁杷允䅁䅁䅕䅁䑁䅁䅁䅁䭁䅁䅁䅁䙁䅁䅁䅁䅁煇䅰权䅂䅁䅁权䉂䅁䅁允䅁䅁䅅䅁䑁䉁䍌䅁䵁䅉䅅䅁䙁䅁䅁睁䅁䅁䅁权䅁䅁䅁兂䅁䅁䅁䙁牋䅑䅯䅑䅁䅁䅯兑䅁䅁䅅䅁䉁䅁䅁睁偃卉䅁䍄䉁䅁䅁兂䅁䅁䅍䅁䅁䅁䅯䅁䅁䅁䅕䅁䅁䅁权䕭䭁䕁䅁䅁䭁䕁䅅䅁䉁䅁䅁允䅁䅁䅍振兯䅁杷允䅁䅁䅕䅁䑁䅁䅁䅁䭁䅁䅁䅁䙁䅁䅁䅁䅁䡫䅨权䅂䅁䅁权䉂䅁䅁允䅁䅁䅅䅁䑁䑁䡫䅁䵁䅉䅅䅁䙁䅁䅁睁䅁䅁䅁权䅁䅁䅁兂䅁䅁䅁䅁砫䅑䅯䅑䅁䅁䅯兑䅁䅁䅅䅁䉁䅁䅁睁䑃潹䅳䍄䉁䅁䅁兂䅁䅁䅍䅁䅁䅁䅯䅁䅁䅁䅕䅁䅁䅁䡁䕶䭁䕁䅣䅁䭁䑁䅳䅁䉁䅁䅁允䅁䅁䄴杆䅁䑁䅉兎穁䍁䄴睎祁䑁䅉兎㕁䑁䅍䅁䵁䅉䅅䅁䙁䅁䅁睁䅁䅁䅁权䅁䅁䅁兂䅁䅁䅁䵁硋䅑䅯䅑䅁䅁䅯兑䅁䅁䅅䅁䉁䅁䅁睁癄睗䅉䍄䉁䅁䅁兂䅁䅁䅍䅁䅁䅁䅯䅁䅁䅁䅕䅁䅁䅁睃び䭁䕁䅁䅁䭁䕁䅅䅁䉁䅁䅁允䅁䅁䅍㝉䴰䅁杷允䅁䅁䅕䅁䑁䅁䅁䅁䭁䅁䅁䅁䙁䅁䅁䅁䅁䩰䅨权䝂䅁䅁权䙂䅁䅁允䅁䅁䅅䅁䙁偁摢䅖晋㝪⽹䍄䉁䅁䅁兂䅁䅁䅍䅁䅁䅁䅯䅁䅁䅁䅕䅁䅁䅁塁歵䭁䕁䅁䅁䭁䕁䅅䅁䉁䅁䅁允䅁䅁䅍礸䡯䅁杷允䅁䅁䅕䅁䑁䅁䅁䅁䭁䅁䅁䅁䙁䅁䅁䅁䅁㝭䅴权䅂䅁䅁权䉂䅁䅁允䅁䅁䅅䅁䑁䡁渳睶䵁䅉䅅䅁䙁䅁䅁睁䅁䅁䅁权䅁䅁䅁兂䅁䅁䅁䉁穭䅑䅯䅑䅁䅁䅯兑䅁䅁䅅䅁䉁䅁䅁睁獂䅎䅁䍄䉁䅁䅁兂䅁䅁䅍䅁䅁䅁䅯䅁䅁䅁䅕䅁䅁䅁啁の䭁䕁䅁䅁䭁䕁䅅䅁䉁䅁䅁允䅁䅁䅍䅁䅁䅁杷允䅁䅁䅕䅁䑁䅁䅁䅁䭁䅁䅁䅁䙁䅁䅁䅁䅁䤫䅖权䅂䅁䅁权䉂䅁䅁允䅁䅁䅅䅁䑁䱁奢兒䵁䅉䅅䅁䙁䅁䅁睁䅁䅁䅁权䅁䅁䅁兂䅁䅁䅁䱁べ䅑䅯䅑䅁䅁䅯兑䅁䅁䅅䅁䉁䅁䅁权湁䅁䅁䍄䉁䅁䅁兂䅁䅁䅍䅁䅁䅁䅯䅁䅁䅁䅕䅁䅁䅁浃ぴ䭁䕁䅁䅁䭁䕁䅅䅁䉁䅁䅁允䅁䅁䅍潃䱉䅁杷允䅁䅁䅕䅁䑁䅁䅁䅁䭁䅁䅁䅁䙁䅁䅁䅁䅁㝡䅨权䅂䅁䅁权䉂䅁䅁允䅁䅁䅅䅁䑁䵁㕘⼯䴸䅉䅅䅁䙁䅁䅁睁䅁䅁䅁权䅁䅁䅁兂䅁䅁䅁䝁㑱䅑䅯䅑䅁䅁䅯兑䅁䅁䅅䅁䉁䅁䅁睁卂睸䅉䍄䉁䅁䅁兂䅁䅁䅍䅁䅁䅁䅯䅁䅁䅁䅕䅁䅁䅁㡁ぱ䭁䕁䅁䅁䭁䕁䅅䅁䉁䅁䅁允䅁䅁䅍汔䅯䅁杷允䅁䅁䅕䅁䑁䅁䅁䅁䭁䅁䅁䅁䙁䅁䅁䅁䅁扬䅰权䅂䅁䅁权䉂䅁䅁允䅁䅁䅅䅁䭁䍁䅣䅁䵁䅉䅅䅁䙁䅁䅁睁䅁䅁䅁权䅁䅁䅁兂䅁䅁䅁乁㥂䅑䅯䅑䅁䅁䅯兑䅁䅁䅅䅁䉁䅁䅁睁流じ䅧䍄䉁䅁䅁兂䅁䅁䅍䅁䅁䅁䅯䅁䅁䅁䅕䅁䅁䅁䑄ぶ䭁䕁䅁䅁䭁䕁䅅䅁䉁䅁䅁允䅁䅁䅍䝹䅅䅁杷允䅁䅁䅕䅁䑁䅁䅁䅁䭁䅁䅁䅁䙁䅁䅁䅁䅁䩑䅎权䅂䅁䅁权䉂䅁䅁允䅁䅁䅅䅁䑁䝁歭䅁䵁䅉䅅䅁䙁䅁䅁睁䅁䅁䅁权䅁䅁䅁兂䅁䅁䅁䕁潱䅑䅯䅑䅁䅁䅯兑䅁䅁䅅䅁䉁䅁䅁睁い元䅁䍄䉁䅁䅁兂䅁䅁䅍䅁䅁䅁䅯䅁䅁䅁䅕䅁䅁䅁㙁ぱ䭁䕁䅁䅁䭁䕁䅅䅁䉁䅁䅁允䅁䅁䅍改⽐眯杷允䅁䅁䅕䅁䑁䅁䅁䅁䭁䅁䅁䅁䙁䅁䅁䅁䅁煤䅖权䅂䅁䅁权䉂䅁䅁允䅁䅁䅅䅁䑁䕁歬䅃䵁䅉䅅䅁䙁䅁䅁睁䅁䅁䅁权䅁䅁䅁兂䅁䅁䅁䙁湃䅑䅯䅑䅁䅁䅯兑䅁䅁䅅䅁䉁䅁䅁睁畂兂䅁䍄䉁䅁䅁兂䅁䅁䅍䅁䅁䅁䅯䅁䅁䅁䅕䅁䅁䅁捁歱䭁䕁䅁䅁䭁䕁䅅䅁䉁䅁䅁允䅁䅁䅍䉪䅙䅁杷允䅁䅁䅕䅁䑁䅁䅁䅁䭁䅁䅁䅁䙁䅁䅁䅁䅁䭴䅴权䅂䅁䅁权䉂䅁䅁允䅁䅁䅅䅁䭁䍁䅣䅁䵁䅉䅅䅁䙁䅁䅁睁䅁䅁䅁权䅁䅁䅁兂䅁䅁䅁䑁畓䅑䅯䅑䅁䅁䅯兑䅁䅁䅅䅁䉁䅁䅁睁浂䅁䅁䍄䉁䅁䅁兂䅁䅁䅍䅁䅁䅁䅯䅁䅁䅁䅕䅁䅁䅁䑄啳䭁䕁䅁䅁䭁䕁䅅䅁䉁䅁䅁允䅁䅁䅍兊䅧䅁杷允䅁䅁䅕䅁䑁䅁䅁䅁䭁䅁䅁䅁䙁䅁䅁䅁䅁扌䅎权䅂䅁䅁权䉂䅁䅁允䅁䅁䅅䅁䑁䍁稱䅓䵁䅉䅅䅁䙁䅁䅁睁䅁䅁䅁权䅁䅁䅁兂䅁䅁䅁䭁瑱䅑䅯䅑䅁䅁䅯兑䅁䅁䅅䅁䉁䅁䅁权湁䅁䅁䍄䉁䅁䅁兂䅁䅁䅍䅁䅁䅁䅯䅁䅁䅁䅕䅁䅁䅁䩄䕴䭁䕁䅁䅁䭁䕁䅅䅁䉁䅁䅁允䅁䅁䅍㕷䅣䅁杷允䅁䅁䅕䅁䑁䅁䅁䅁䭁䅁䅁䅁䙁䅁䅁䅁䅁䰲䅤权䅂䅁䅁权䉂䅁䅁允䅁䅁䅅䅁䭁䍁䅣䅁䵁䅉䅅䅁䙁䅁䅁睁䅁䅁䅁权䅁䅁䅁兂䅁䅁䅁䥁剂䅑䅯䅑䅁䅁䅯兑䅁䅁䅅䅁䉁䅁䅁睁慁䅺䅁䍄䉁䅁䅁兂䅁䅁䅍䅁䅁䅁䅯䅁䅁䅁䅕䅁䅁䅁坃䕯䭁䕁䅁䅁䭁䕁䅅䅁䉁䅁䅁允䅁䅁䅍獥䅳䅁杷允䅁䅁䅕䅁䑁䅁䅁䅁䭁䅁䅁䅁䙁䅁䅁䅁䅁扡䅨权䅂䅁䅁权䉂䅁䅁允䅁䅁䅅䅁䭁䍁䅣䅁䵁䅉䅅䅁䙁䅁䅁睁䅁䅁䅁权䅁䅁䅁兂䅁䅁䅁䥁㝋䅑䅯䅑䅁䅁䅯兑䅁䅁䅅䅁䉁䅁䅁权湁䅁䅁䍄䉁䅁䅁兂䅁䅁䅍䅁䅁䅁䅯䅁䅁䅁䅕䅁䅁䅁扄ふ䭁䕁䅁䅁䭁䕁䅅䅁䉁䅁䅁允䅁䅁䅯睊䅁䅁杷允䅁䅁䅕䅁䑁䅁䅁䅁䭁䅁䅁䅁䙁䅁䅁䅁䅁㝑䅎权䅂䅁䅁权䉂䅁䅁允䅁䅁䅅䅁䭁䍁䅣䅁䵁䅉䅅䅁䙁䅁䅁睁䅁䅁䅁权䅁䅁䅁兂䅁䅁䅁䭁奓䅑䅯䅑䅁䅁䅯兑䅁䅁䅅䅁䉁䅁䅁睁䱁⼯⼯䍄䉁䅁䅁兂䅁䅁䅍䅁䅁䅁䅯䅁䅁䅁䅕䅁䅁䅁权ね䭁䕁䅁䅁䭁䕁䅅䅁䉁䅁䅁允䅁䅁䅍䰱栵䅁杷允䅁䅁䅕䅁䑁䅁䅁䅁䭁䅁䅁䅁䙁䅁䅁䅁䅁䭥䅖权䅂䅁䅁权䉂䅁䅁允䅁䅁䅅䅁䑁䵁漳䅂䵁䅉䅅䅁䙁䅁䅁睁䅁䅁䅁权䅁䅁䅁兂䅁䅁䅁䡁癋䅑䅯䅑䅁䅁䅯兑䅁䅁䅅䅁䉁䅁䅁睁牁桢䅧䍄䉁䅁䅁兂䅁䅁䅍䅁䅁䅁䅯䅁䅁䅁䅕䅁䅁䅁䭂䕴䭁䕁䅁䅁䭁䕁䅅䅁䉁䅁䅁允䅁䅁䅍佘䑫䅁杷允䅁䅁䅕䅁䑁䅁䅁䅁䭁䅁䅁䅁䙁䅁䅁䅁䅁牌䅎权䅂䅁䅁权䉂䅁䅁允䅁䅁䅅䅁䑁乁場䅁䵁䅉䅅䅁䙁䅁䅁睁䅁䅁䅁权䅁䅁䅁兂䅁䅁䅁佁穹䅑䅯䅑䅁䅁䅯兑䅁䅁䅅䅁䉁䅁䅁睁䍁⼯⼯䍄䉁䅁䅁兂䅁䅁䅍䅁䅁䅁䅯䅁䅁䅁䅕䅁䅁䅁允歴䭁䕁䅁䅁䭁䕁䅅䅁䉁䅁䅁允䅁䅁䅍睅䅙䅁杷允䅁䅁䅕䅁䑁䅁䅁䅁䭁䅁䅁䅁䙁䅁䅁䅁䅁㝄䅨权䅂䅁䅁权䉂䅁䅁允䅁䅁䅅䅁䑁䩁佧䅁䵁䅉䅅䅁䕁䅁䅁睁䅁䅁䅁权䅁䅁䅁兂䅁䅁䅁乁㍩䅑䅯䅍䅁䅁䅅䅁䉁䅁䅁权潁䅁䅁䍄䉁䅁䅁兂䅁䅁䅍䅁䅁䅁䅯䅁䅁䅁䅕䅁䅁䅁乁啵䭁䕁䅁䅁䭁䕁䅅䅁䉁䅁䅁允䅁䅁䅍睘䱤允杷允䅁䅁䅑䅁䑁䅁䅁䅁䭁䅁䅁䅁䙁䅁䅁䅁䅁䩆䄹权畁䅁䅁允䅁䅁䅅䅁䭁䅁䅷䅁䵁䅉䅅䅁䙁䅁䅁睁䅁䅁䅁权䅁䅁䅁兂䅁䅁䅁䉁煱䅑䅯兓䅁䅁䅯児䅁䅁䅅䅁䉁䅁䅁杄十䅁䅁免㍁䍁䄴兏穁䑁䅙䅏㉁䅁䅁䍄䉁䅁䅁兂䅁䅁䅍䅁䅁䅁䅯䅁䅁䅁䅕䅁䅁䅁牂䕵䭁䕁䄰䅁䭁䑁䄴䅁䉁䅁䅁允䅁䅁䄴杄䅁䑁䅉李㕁䍁䄴杍硁䅁䅁䍄䉁䅁䅁兂䅁䅁䅍䅁䅁䅁䅯䅁䅁䅁䅕䅁䅁䅁奁歵䭁䕁䅁䅁䭁䕁䅅䅁䉁䅁䅁允䅁䅁䅍噏䅉䅁杷允䅁䅁䅕䅁䑁䅁䅁䅁䭁䅁䅁䅁䙁䅁䅁䅁䅁扬䅰权䝂䅁䅁权䙂䅁䅁允䅁䅁䅅䅁䙁䅁渵㉰畗牑⼰䍄䉁䅁䅁兂䅁䅁䅍䅁䅁䅁䅯䅁䅁䅁䅕䅁䅁䅁䑃ふ䭁䕁䅁䅁䭁䕁䅅䅁䉁䅁䅁允䅁䅁䅯睊䅁䅁杷允䅁䅁䅕䅁䑁䅁䅁䅁䭁䅁䅁䅁䙁䅁䅁䅁䅁䩱䅆权䅂䅁䅁权䉂䅁䅁允䅁䅁䅅䅁䑁䉁桶允䵁䅉䅅䅁䙁䅁䅁睁䅁䅁䅁权䅁䅁䅁兂䅁䅁䅁䑁湃䅑䅯䅑䅁䅁䅯兑䅁䅁䅅䅁䉁䅁䅁权湁䅁䅁䍄䉁䅁䅁兂䅁䅁䅍䅁䅁䅁䅯䅁䅁䅁䅕䅁䅁䅁慃歳䭁䕁䅁䅁䭁䕁䅅䅁䉁䅁䅁允䅁䅁䅍余乕䅁杷允䅁䅁䅕䅁䑁䅁䅁䅁䭁䅁䅁䅁䙁䅁䅁䅁䅁䩑䅎权䝂䅁䅁权䑂䅁䅁允䅁䅁䅅䅁䙁䉁癥㙆獡⭂⼰䍄䉁䅁䅁兂䅁䅁䅍䅁䅁䅁䅯䅁䅁䅁䅕䅁䅁䅁流歴䭁䕁䅁䅁䭁䕁䅅䅁䉁䅁䅁允䅁䅁䅍䝨䙰䅁杷允䅁䅁䅕䅁䑁䅁䅁䅁䭁䅁䅁䅁䙁䅁䅁䅁䅁煏䅴权乂䅁䅁权⽁䅁䅁允䅁䅁䅅䅁佁䉁䅙䅁硁䑁䅁䅏畁䑁䅉䅍穁䑁䅣兎ぁ䅁䅁䍄䉁䅁䅁兂䅁䅁䅍䅁䅁䅁䅯䅁䅁䅁䅕䅁䅁䅁䡃歵䭁䕁䅁䅁䭁䕁䅅䅁䉁䅁䅁允䅁䅁䅍癒⽲眯杷允䅁䅁䅕䅁䑁䅁䅁䅁䭁䅁䅁䅁䙁䅁䅁䅁䅁牓䅒权䅂䅁䅁权䍂䅁䅁允䅁䅁䅅䅁䑁䡁穚杂䵁䅉䅅䅁䙁䅁䅁睁䅁䅁䅁权䅁䅁䅁兂䅁䅁䅁䅁她䅑䅯䅑䅁䅁䅯村䅁䅁䅅䅁䉁䅁䅁睁䉃杬䅁䍄䉁䅁䅁兂䅁䅁䅍䅁䅁䅁䅯䅁䅁䅁䅕䅁䅁䅁䥁啮䭁䕁䅁䅁䭁䕁䅉䅁䉁䅁䅁允䅁䅁䅍割䅯䅁杷允䅁䅁䅕䅁䑁䅁䅁䅁䭁䅁䅁䅁䙁䅁䅁䅁䅁䩮䅴权䅂䅁䅁权䍂䅁䅁允䅁䅁䅅䅁䑁䵁場䅁䵁䅉䅅䅁䙁䅁䅁睁䅁䅁䅁权䅁䅁䅁兂䅁䅁䅁䉁煹䅑䅯杒䅁䅁䅯兒䅁䅁䅅䅁䉁䅁䅁兂㡁攷汁㡳極睶杷允䅁䅁䅕䅁䑁䅁䅁䅁䭁䅁䅁䅁䙁䅁䅁䅁䅁扒䅒权䅂䅁䅁权䍂䅁䅁允䅁䅁䅅䅁䑁䅁䝁䅁䵁䅉䅅䅁䙁䅁䅁睁䅁䅁䅁权䅁䅁䅁兂䅁䅁䅁䍁栶䅑䅯䅑䅁䅁䅯村䅁䅁䅅䅁䉁䅁䅁睁䱄祶䅍䍄䉁䅁䅁兂䅁䅁䅍䅁䅁䅁䅯䅁䅁䅁䅕䅁䅁䅁噃歵䭁䕁䅁䅁䭁䕁䅉䅁䉁䅁䅁允䅁䅁䅍⼷⼯眯杷允䅁䅁䅕䅁䑁䅁䅁䅁䭁䅁䅁䅁䙁䅁䅁䅁䅁牧䅴权䅂䅁䅁权䍂䅁䅁允䅁䅁䅅䅁䑁佁洰䅁䵁䅉䅅䅁䙁䅁䅁睁䅁䅁䅁权䅁䅁䅁兂䅁䅁䅁䭁扃䅑䅯䅑䅁䅁䅯村䅁䅁䅅䅁䉁䅁䅁睁あ㉭䄰䍄䉁䅁䅁兂䅁䅁䅍䅁䅁䅁䅯䅁䅁䅁䅕䅁䅁䅁佂ば䭁䕁䅁䅁䭁䕁䅉䅁䉁䅁䅁允䅁䅁䅍偕䩕䅁杷允䅁䅁䅕䅁䑁䅁䅁䅁䭁䅁䅁䅁䙁䅁䅁䅁䅁煇䅰权䅂䅁䅁权䍂䅁䅁允䅁䅁䅅䅁䑁䕁眱䅁䵁䅉䅅䅁䙁䅁䅁睁䅁䅁䅁权䅁䅁䅁兂䅁䅁䅁䍁稲䅑䅯䅑䅁䅁䅯村䅁䅁䅅䅁䉁䅁䅁睁煃ぱ䅁䍄䉁䅁䅁兂䅁䅁䅍䅁䅁䅁䅯䅁䅁䅁䅕䅁䅁䅁卂ぱ䭁䕁䅁䅁䭁䕁䅉䅁䉁䅁䅁允䅁䅁䅍煢潉䅁杷允䅁䅁䅕䅁䑁䅁䅁䅁䭁䅁䅁䅁䙁䅁䅁䅁䅁䩯䅨权䅂䅁䅁权䍂䅁䅁允䅁䅁䅅䅁䑁䩁䕅杋䵁䅉䅅䅁䙁䅁䅁睁䅁䅁䅁权䅁䅁䅁兂䅁䅁䅁䍁畹䅑䅯䅑䅁䅁䅯村䅁䅁䅅䅁䉁䅁䅁睁桄䅍䅫䍄䉁䅁䅁兂䅁䅁䅍䅁䅁䅁䅯䅁䅁䅁䅕䅁䅁䥁㝂啷䭁䕁䅁䅁䭁䕁䅉䅁䉁䅁䅁允䅁䅁䅍摐呧䅁杷允䅁䅁䅕䅁䑁䅁䅁䅁䭁䅁䅁䅁䙁䅁䅁䅁䅁㝱䄱权䅂䅁䅁权䍂䅁䅁允䅁䅁䅅䅁䑁䑁坏䅆䵁䅉䅅䅁䙁䅁䅁睁䅁䅁䅁权䅁䅁䅁兂䅁䅁䅁䵁硋䅑䅯䅑䅁䅁䅯村䅁䅁䅅䅁䉁䅁䅁睁潂睸䅍䍄䉁䅁䅁兂䅁䅁䅍䅁䅁䅁䅯䅁䅁䅁䅕䅁䅁䅁婁び䭁䕁䅁䅁䭁䕁䅉䅁䉁䅁䅁允䅁䅁䅍呵䅍䅁杷允䅁䅁䅕䅁䑁䅁䅁䅁䭁䅁䅁䅁䙁䅁䅁䅁䅁䱳䅎权䅂䅁䅁权䍂䅁䅁允䅁䅁䅅䅁䑁䭁塄䅂䵁䅉䅅䅁䙁䅁䅁睁䅁䅁䅁权䅁䅁䅁兂䅁䅁䅁䭁㍡䅑䅯䅑䅁䅁䅯村䅁䅁䅅䅁䉁䅁䅁睁䅃睨䅳䍄䉁䅁䅁兂䅁䅁䅍䅁䅁䅁䅯䅁䅁䅁䅕䅁䅁䅁㡃䕴䭁䕁䅁䅁䭁䕁䅉䅁䉁䅁䅁允䅁䅁䅍瘳⼯眯杷允䅁䅁䅕䅁䑁䅁䅁䅁䭁䅁䅁䅁䙁䅁䅁䅁䅁㝄䅨权䅂䅁䅁权䍂䅁䅁允䅁䅁䅅䅁䑁䡁杁䅁䵁䅉䅅䅁䙁䅁䅁睁䅁䅁䅁权䅁䅁䅁兂䅁䅁䅁䑁特䅑䅯杒䅁䅁䅯兒䅁䅁䅅䅁䉁䅁䅁兂祂㌫穷䱃㉵睐杷允䅁䅁䅕䅁䑁䅁䅁䅁䭁䅁䅁䅁䙁䅁䅁䅁䅁牡䅨权䅂䅁䅁权䍂䅁䅁允䅁䅁䅅䅁䑁偁㤯兄䵁䅉䅅䅁䙁䅁䅁睁䅁䅁䅁权䅁䅁䅁兂䅁䅁䅁䩁条䅑䅯䅑䅁䅁䅯村䅁䅁䅅䅁䉁䅁䅁睁い儯䅍䍄䉁䅁䅁兂䅁䅁䅍䅁䅁䅁䅯䅁䅁䅁䅕䅁䅁䅁煃ば䭁䕁䅁䅁䭁䕁䅉䅁䉁䅁䅁允䅁䅁䅍䉹䍙䅁杷允䅁䅁䅕䅁䑁䅁䅁䅁䭁䅁䅁䅁䙁䅁䅁䅁䅁䰷䅎权䅂䅁䅁权䍂䅁䅁允䅁䅁䅅䅁䑁䥁⭮⼯䴸䅉䅅䅁䙁䅁䅁睁䅁䅁䅁权䅁䅁䅁兂䅁䅁䅁䩁㝵䅑䅯䅑䅁䅁䅯村䅁䅁䅅䅁䉁䅁䅁睁牃畔䅙䍄䉁䅁䅁兂䅁䅁䅍䅁䅁䅁䅯䅁䅁䅁䅕䅁䅁䅁潃啫䭁䕁䅁䅁䭁䕁䅉䅁䉁䅁䅁允䅁䅁䅍䨴䉫䅁杷允䅁䅁䅕䅁䑁䅁䅁䅁䭁䅁䅁䅁䙁䅁䅁䅁䅁䩆䄹权䅂䅁䅁权䍂䅁䅁允䅁䅁䅅䅁䑁䝁⽪⼯䴸䅉䅅䅁䙁䅁䅁睁䅁䅁䅁权䅁䅁䅁兂䅁䅁䅁佁桩䅑䅯䅑䅁䅁䅯村䅁䅁䅅䅁䉁䅁䅁睁癄硭䄰䍄䉁䅁䅁兂䅁䅁䅍䅁䅁䅁䅯䅁䅁䅁䅕䅁䅁䅁兂ば䭁䕁䅁䅁䭁䕁䅉䅁䉁䅁䅁允䅁䅁䅍朹䅕䅁杷允䅁䅁䅕䅁䑁䅁䅁䅁䭁䅁䅁䅁䙁䅁䅁䅁䅁䭥䅖权䝂䅁䅁权䍂䅁䅁允䅁䅁䅅䅁䙁䑁穊䕊橆楯䅚䍄䉁䅁䅁兂䅁䅁䅍䅁䅁䅁䅯䅁䅁䅁䅕䅁䅁䅁捁歱䭁䕁䅁䅁䭁䕁䅉䅁䉁䅁䅁允䅁䅁䅍硯䅣䅁杷允䅁䅁䅕䅁䑁䅁䅁䅁䭁䅁䅁䅁䙁䅁䅁䅁䅁䙧䅆权䅂䅁䅁权䍂䅁䅁允䅁䅁䅅䅁䑁䭁㝎允䵁䅉䅅䅁䙁䅁䅁睁䅁䅁䅁权䅁䅁䅁兂䅁䅁䅁䱁牓䅑䅯䅑䅁䅁䅯村䅁䅁䅅䅁䉁䅁䅁睁瑃⼯⼯䍄䉁䅁䅁兂䅁䅁䅍䅁䅁䅁䅯䅁䅁䅁䅕䅁䅁䅁䝁䕶䭁䙁䅣䅁䭁䕁䅅䅁䉁䅁䅁允䅁䅁䅍楱䅫䅁杷允䅁䅁䅕䅁䑁䅁䅁䅁䭁䅁䅁䅁䙁䅁䅁䅁䅁䭎䄵权䅂䅁䅁权䍂䅁䅁允䅁䅁䅅䅁䑁䥁䈸䅁䵁䅉䅅䅁䙁䅁䅁睁䅁䅁䅁权䅁䅁䅁兂䅁䅁䅁䉁㙩䅑䅯䅑䅁䅁䅯村䅁䅁䅅䅁䉁䅁䅁睁䍂兕䅁䍄䉁䅁䅁兂䅁䅁䅍䅁䅁䅁䅯䅁䅁䅁䅕䅁䅁䅁硃び䭁䕁䅁䅁䭁䕁䅉䅁䉁䅁䅁允䅁䅁䅍元䅁䅁杷允䅁䅁䅕䅁䑁䅁䅁䅁䭁䅁䅁䅁䙁䅁䅁䅁䅁批䅒权䅂䅁䅁权䍂䅁䅁允䅁䅁䅅䅁䑁䥁伴允䵁䅉䅅䅁䙁䅁䅁睁䅁䅁䅁权䅁䅁䅁兂䅁䅁䅁䡁汩䅑䅯䅑䅁䅁䅯村䅁䅁䅅䅁䉁䅁䅁睁湁睕䅕䍄䉁䅁䅁兂䅁䅁䅍䅁䅁䅁䅯䅁䅁䅁䅕䅁䅁䅁牂䕵䭁䕁䅁䅁䭁䕁䅉䅁䉁䅁䅁允䅁䅁䅍⽩⼯眯杷允䅁䅁䅕䅁䑁䅁䅁䅁䭁䅁䅁䅁䙁䅁䅁䅁䅁㝆䅰权䅂䅁䅁权䍂䅁䅁允䅁䅁䅅䅁䑁佁昶睃䵁䅉䅅䅁䙁䅁䅁睁䅁䅁䅁权䅁䅁䅁兂䅁䅁䅁乁㝵䅑䅯䅑䅁䅁䅯村䅁䅁䅅䅁䉁䅁䅁权湁䅁䅁䍄䉁䅁䅁兂䅁䅁䅍䅁䅁䅁䅯䅁䅁䅁䅕䅁䅁䅁歃䕭䭁䕁䅁䅁䭁䕁䅉䅁䉁䅁䅁允䅁䅁䅍癴⼯眯杷允䅁䅁䅕䅁䑁䅁䅁䅁䭁䅁䅁䅁䙁䅁䅁䅁䅁䤶䅬权䅂䅁䅁权䍂䅁䅁允䅁䅁䅅䅁䑁䱁睗兎䵁䅉䅅䅁䙁䅁䅁睁䅁䅁䅁权䅁䅁䅁兂䅁䅁䅁䑁牱䅑䅯䅑䅁䅁䅯村䅁䅁䅅䅁䉁䅁䅁睁㑁兇䅅䍄䉁䅁䅁兂䅁䅁䅍䅁䅁䅁䅯䅁䅁䅁䅕䅁䅁䅁允歴䭁䕁䅁䅁䭁䕁䅉䅁䉁䅁䅁允䅁䅁䅍睵䅁䅁杷允䅁䅁䅕䅁䑁䅁䅁䅁䭁䅁䅁䅁䙁䅁䅁䅁䅁牰䅸权䩂䅁䅁权⽁䅁䅁允䅁䅁䅅䅁佁䉁䅉䅁祁䑁䅙杌穁䑁䅕䅏㉁䑁䅍䅁䵁䅉䅅䅁䙁䅁䅁睁䅁䅁䅁权䅁䅁䅁兂䅁䅁䅁䍁稶䅑䅯䅑䅁䅁䅯村䅁䅁䅅䅁䉁䅁䅁睁䥄䅇䅁䍄䉁䅁䅁兂䅁䅁䅍䅁䅁䅁䅯䅁䅁䅁䅕䅁䅁䅁䑃ふ䭁䕁䅁䅁䭁䕁䅉䅁䉁䅁䅁允䅁䅁䅍児䅑䅁杷允䅁䅁䅕䅁䑁䅁䅁䅁䭁䅁䅁䅁䙁䅁䅁䅁䅁䭨䅆权䅂䅁䅁权䍂䅁䅁允䅁䅁䅅䅁䑁偁浳睃䵁䅉䅅䅁䙁䅁䅁睁䅁䅁䅁权䅁䅁䅁兂䅁䅁䅁乁㥂䅑䅯䅑䅁䅁䅯村䅁䅁䅅䅁䉁䅁䅁睁噁浲䅫䍄䉁䅁䅁兂䅁䅁䅍䅁䅁䅁䅯䅁䅁䅁䅕䅁䅁䅁睁ば䭁䕁䅁䅁䭁䕁䅉䅁䉁䅁䅁允䅁䅁䅍䉌䅫䅁杷允䅁䅁䅕䅁䑁䅁䅁䅁䭁䅁䅁䅁䙁䅁䅁䅁䅁煓䅨权䅂䅁䅁权䍂䅁䅁允䅁䅁䅅䅁䑁䕁䍳䅁䵁䅉䅅䅁䙁䅁䅁睁䅁䅁䅁权䅁䅁䅁兂䅁䅁䅁偁䙩䅑䅯䅑䅁䅁䅯村䅁䅁䅅䅁䉁䅁䅁睁乃歶䄰䍄䉁䅁䅁兂䅁䅁䅍䅁䅁䅁䅯䅁䅁䅁䅕䅁䅁䅁硃び䭁䕁䅣䅁䭁䑁䅷䅁䉁䅁䅁允䅁䅁䄴杆䅁䑁䅕睎㕁䍁䄴杍㑁䑁䅙兎穁䑁䅧䅁䵁䅉䅅䅁䙁䅁䅁睁䅁䅁䅁权䅁䅁䅁兂䅁䅁䅁䭁䉈䅑䅯䅑䅁䅁䅯村䅁䅁䅅䅁䉁䅁䅁睁桁䉕䅍䍄䉁䅁䅁兂䅁䅁䅍䅁䅁䅁䅯䅁䅁䅁䅕䅁䅁䅁䑄ぶ䭁䕁䅁䅁䭁䕁䅉䅁䉁䅁䅁允䅁䅁䅍ㅆ䅁䅁杷允䅁䅁䅕䅁䑁䅁䅁䅁䭁䅁䅁䅁䙁䅁䅁䅁䅁牭䅊权䅂䅁䅁权䍂䅁䅁允䅁䅁䅅䅁䑁䥁䑉䅅䵁䅉䅅䅁䙁䅁䅁睁䅁䅁䅁权䅁䅁䅁兂䅁䅁䅁䕁穏䅑䅯䅑䅁䅁䅯村䅁䅁䅅䅁䉁䅁䅁睁乃杄䅁䍄䉁䅁䅁兂䅁䅁䅍䅁䅁䅁䅯䅁䅁䅁䅕䅁䅁䅁㍃䕴䭁䕁䅁䅁䭁䕁䅉䅁䉁䅁䅁允䅁䅁䅍卆䜴䅁杷允䅁䅁䅕䅁䑁䅁䅁䅁䭁䅁䅁䅁䙁䅁䅁䅁䅁牊䅚权䅂䅁䅁权䍂䅁䅁允䅁䅁䅅䅁䑁䥁㍧兖䵁䅉䅅䅁䙁䅁䅁睁䅁䅁䅁权䅁䅁䅁兂䅁䅁䅁䝁㑭䅑䅯䅑䅁䅁䅯村䅁䅁䅅䅁䉁䅁䅁睁⭃⼯⼯䍄䉁䅁䅁兂䅁䅁䅍䅁䅁䅁䅯䅁䅁䅁䅕䅁䅁䅁元䕥䭁䕁䅁䅁䭁䕁䅉䅁䉁䅁䅁允䅁䅁䅍杸䄰䅁杷允䅁䅁䅕䅁䑁䅁䅁䅁䭁䅁䅁䅁䙁䅁䅁䅁䅁䙧䅆权䅂䅁䅁权䑂䅁䅁允䅁䅁䅅䅁䑁䅁䱱䅁䵁䅉䅅䅁䙁䅁䅁睁䅁䅁䅁权䅁䅁䅁兂䅁䅁䅁䅁她䅑䅯䅑䅁䅁䅯睑䅁䅁䅅䅁䉁䅁䅁睁䕁䄱䅁䍄䉁䅁䅁兂䅁䅁䅍䅁䅁䅁䅯䅁䅁䅁䅕䅁䅁䅁权䕭䭁䕁䅁䅁䭁䕁䅍䅁䉁䅁䅁允䅁䅁䅍㡉杍䅁杷允䅁䅁䅕䅁䑁䅁䅁䅁䭁䅁䅁䅁䙁䅁䅁䅁䅁䩮䅴权䅂䅁䅁权䑂䅁䅁允䅁䅁䅅䅁䑁䙁印䅁䵁䅉䅅䅁䙁䅁䅁睁䅁䅁䅁权䅁䅁䅁兂䅁䅁䅁䝁㑭䅑䅯䅑䅁䅁䅯睑䅁䅁䅅䅁䉁䅁䅁睁㑂允䅁䍄䉁䅁䅁兂䅁䅁䅍䅁䅁䅁䅯䅁䅁䅁䅕䅁䅁䅁兄啮䭁䕁䅁䅁䭁䕁䅍䅁䉁䅁䅁允䅁䅁䅍娲坍䅁杷允䅁䅁䅕䅁䑁䅁䅁䅁䭁䅁䅁䅁䙁䅁䅁䅁䅁䭩䅆权䅂䅁䅁权䑂䅁䅁允䅁䅁䅅䅁䑁䅁牐䅁䵁䅉䅅䅁䙁䅁䅁睁䅁䅁䅁权䅁䅁䅁兂䅁䅁䅁䍁栶䅑䅯䅑䅁䅁䅯睑䅁䅁䅅䅁䉁䅁䅁睁䅃䉄䅑䍄䉁䅁䅁兂䅁䅁䅍䅁䅁䅁䅯䅁䅁䅁䅕䅁䅁䅁佂ば䭁䕁䅁䅁䭁䕁䅍䅁䉁䅁䅁允䅁䅁䅍橅䥧䅁杷允䅁䅁䅕䅁䑁䅁䅁䅁䭁䅁䅁䅁䙁䅁䅁䅁䅁䭴䅴权䅂䅁䅁权䑂䅁䅁允䅁䅁䅅䅁䑁䡁䙯䅁䵁䅉䅅䅁䙁䅁䅁睁䅁䅁䅁权䅁䅁䅁兂䅁䅁䅁䉁晓䅑䅯䅑䅁䅁䅯睑䅁䅁䅅䅁䉁䅁䅁睁㑄⼯⼯䍄䉁䅁䅁兂䅁䅁䅍䅁䅁䅁䅯䅁䅁䅁䅕䅁䅁䅁卂ぱ䭁䕁䅁䅁䭁䕁䅍䅁䉁䅁䅁允䅁䅁䅍㥶歷䅁杷允䅁䅁䅕䅁䑁䅁䅁䅁䭁䅁䅁䅁䙁䅁䅁䅁䅁䭨䅆权䅂䅁䅁权䑂䅁䅁允䅁䅁䅅䅁䑁乁汪兂䵁䅉䅅䅁䙁䅁䅁睁䅁䅁䅁权䅁䅁䅁兂䅁䅁䅁䉁煱䅑䅯䅑䅁䅁䅯睑䅁䅁䅅䅁䉁䅁䅁睁桂䅂䅅䍄䉁䅁䅁兂䅁䅁䅍䅁䅁䅁䅯䅁䅁䅁䅕䅁䅁䅁权ね䭁䕁䅁䅁䭁䕁䅍䅁䉁䅁䅁允䅁䅁䅍塷橡䅁杷允䅁䅁䅕䅁䑁䅁䅁䅁䭁䅁䅁䅁䙁䅁䅁䅁䅁煌䅆权乂䅁䅁权㡁䅁䅁允䅁䅁䅅䅁佁䉁䅑䅁ぁ䑁䅁杌祁䑁䅫䅍祁䑁䅫䅏䅁䅁杷允䅁䅁䅕䅁䑁䅁䅁䅁䭁䅁䅁䅁䙁䅁䅁䅁䅁䭌䄵权䅂䅁䅁权䑂䅁䅁允䅁䅁䅅䅁䑁䑁乴兄䵁䅉䅅䅁䙁䅁䅁睁䅁䅁䅁权䅁䅁䅁兂䅁䅁䅁䑁牱䅑䅯䅑䅁䅁䅯睑䅁䅁䅅䅁䉁䅁䅁睁坃睄䅅䍄䉁䅁䅁兂䅁䅁䅍䅁䅁䅁䅯䅁䅁䅁䅕䅁䅁䅁㉂啰䭁䕁䅁䅁䭁䕁䅍䅁䉁䅁䅁允䅁䅁䅍祰单䅁杷允䅁䅁䅕䅁䑁䅁䅁䅁䭁䅁䅁䅁䙁䅁䅁䅁䅁牧䅴权䅂䅁䅁权䑂䅁䅁允䅁䅁䅅䅁䑁䉁㙣䅁䵁䅉䅅䅁䙁䅁䅁睁䅁䅁䅁权䅁䅁䅁兂䅁䅁䅁䵁硋䅑䅯䅑䅁䅁䅯睑䅁䅁䅅䅁䉁䅁䅁睁塂兏䅉䍄䉁䅁䅁兂䅁䅁䅍䅁䅁䅁䅯䅁䅁䅁䅕䅁䅁䅁婁び䭁䕁䅁䅁䭁䕁䅍䅁䉁䅁䅁允䅁䅁䅍㜹䄰䅁杷允䅁䅁䅕䅁䑁䅁䅁䅁䭁䅁䅁䅁䙁䅁䅁䅁䅁䭎䄵权䅂䅁䅁权䑂䅁䅁允䅁䅁䅅䅁䑁䍁䙫䅁䵁䅉䅅䅁䙁䅁䅁睁䅁䅁䅁权䅁䅁䅁兂䅁䅁䅁䱁穃䅑䅯䅑䅁䅁䅯睑䅁䅁䅅䅁䉁䅁䅁睁湂䅭䅑䍄䉁䅁䅁兂䅁䅁䅍䅁䅁䅁䅯䅁䅁䅁䅕䅁䅁䅁䭂䕴䭁䕁䅁䅁䭁䕁䅍䅁䉁䅁䅁允䅁䅁䅍婋䑑䅁杷允䅁䅁䅕䅁䑁䅁䅁䅁䭁䅁䅁䅁䙁䅁䅁䅁䅁㝭䅴权䅂䅁䅁权䑂䅁䅁允䅁䅁䅅䅁䑁䕁橊䄸䵁䅉䅅䅁䙁䅁䅁睁䅁䅁䅁权䅁䅁䅁兂䅁䅁䅁䅁㔲䅑䅯䅑䅁䅁䅯睑䅁䅁䅅䅁䉁䅁䅁睁呃橈䉳䍄䉁䅁䅁兂䅁䅁䅍䅁䅁䅁䅯䅁䅁䅁䅕䅁䅁䅁煂䕵䭁䕁䅁䅁䭁䕁䅍䅁䉁䅁䅁允䅁䅁䅍奫橳䅁杷允䅁䅁䅕䅁䑁䅁䅁䅁䭁䅁䅁䅁䙁䅁䅁䅁䅁䡷䅨权䅂䅁䅁权䑂䅁䅁允䅁䅁䅅䅁䑁䑁浏睋䵁䅉䅅䅁䙁䅁䅁睁䅁䅁䅁权䅁䅁䅁兂䅁䅁䅁䍁稲䅑䅯䅑䅁䅁䅯睑䅁䅁䅅䅁䉁䅁䅁睁㝃噭䄰䍄䉁䅁䅁兂䅁䅁䅍䅁䅁䅁䅯䅁䅁䅁䅕䅁䅁䅁噃歵䭁䕁䅁䅁䭁䕁䅍䅁䉁䅁䅁允䅁䅁䅍兴䄰䅁杷允䅁䅁䅕䅁䑁䅁䅁䅁䭁䅁䅁䅁䙁䅁䅁䅁䅁㝆䅰权䅂䅁䅁权䑂䅁䅁允䅁䅁䅅䅁䑁䥁核䅂䵁䅉䅅䅁䙁䅁䅁睁䅁䅁䅁权䅁䅁䅁兂䅁䅁䅁乁㝵䅑䅯䅑䅁䅁䅯睑䅁䅁䅅䅁䉁䅁䅁权湁䅁䅁䍄䉁䅁䅁兂䅁䅁䅍䅁䅁䅁䅯䅁䅁䅁䅕䅁䅁䅁潄啩䭁䕁䅁䅁䭁䕁䅍䅁䉁䅁䅁允䅁䅁䅍䴯牙䅁杷允䅁䅁䅕䅁䑁䅁䅁䅁䭁䅁䅁䅁䙁䅁䅁䅁䅁䩑䅎权䅂䅁䅁权䑂䅁䅁允䅁䅁䅅䅁䑁䝁䡚䅁䵁䅉䅅䅁䙁䅁䅁睁䅁䅁䅁权䅁䅁䅁兂䅁䅁䅁佁桩䅑䅯䅑䅁䅁䅯睑䅁䅁䅅䅁䉁䅁䅁睁桁祫䅷䍄䉁䅁䅁兂䅁䅁䅍䅁䅁䅁䅯䅁䅁䅁䅕䅁䅁䅁兂ば䭁䕁䅁䅁䭁䕁䅍䅁䉁䅁䅁允䅁䅁䅍兖䅕䅁杷允䅁䅁䅕䅁䑁䅁䅁䅁䭁䅁䅁䅁䙁䅁䅁䅁䅁䱅䅚权䅂䅁䅁权䑂䅁䅁允䅁䅁䅅䅁䑁佁楷䅁䵁䅉䅅䅁䙁䅁䅁睁䅁䅁䅁权䅁䅁䅁兂䅁䅁䅁䅁㐫䅑䅯兓䅁䅁䅯児䅁䅁䅅䅁䉁䅁䅁杄十䅁䅁睍畁䑁䅧杍㍁䑁䅕免穁䅁䅁䍄䉁䅁䅁兂䅁䅁䅍䅁䅁䅁䅯䅁䅁䅁䅕䅁䅁䅁䩄䕴䭁䕁䅁䅁䭁䕁䅍䅁䉁䅁䅁允䅁䅁䅍啳䉣䅁杷允䅁䅁䅕䅁䑁䅁䅁䅁䭁䅁䅁䅁䙁䅁䅁䅁䅁䰲䅤权䅂䅁䅁权䑂䅁䅁允䅁䅁䅅䅁䑁䙁塵䅄䵁䅉䅅䅁䙁䅁䅁睁䅁䅁䅁权䅁䅁䅁兂䅁䅁䅁䅁砫䅑䅯䅑䅁䅁䅯睑䅁䅁䅅䅁䉁䅁䅁睁敁牷䅙䍄䉁䅁䅁兂䅁䅁䅍䅁䅁䅁䅯䅁䅁䅁䅕䅁䅁䅁牂䕵䭁䕁䅁䅁䭁䕁䅍䅁䉁䅁䅁允䅁䅁䅍⼱⼯眯杷允䅁䅁䅕䅁䑁䅁䅁䅁䭁䅁䅁䅁䙁䅁䅁䅁䅁䩰䅨权䅂䅁䅁权䑂䅁䅁允䅁䅁䅅䅁䑁䵁⼷⼯䴸䅉䅅䅁䙁䅁䅁睁䅁䅁䅁权䅁䅁䅁兂䅁䅁䅁䩁条䅑䅯䅑䅁䅁䅯睑䅁䅁䅅䅁䉁䅁䅁睁潁睳䅕䍄䉁䅁䅁兂䅁䅁䅍䅁䅁䅁䅯䅁䅁䅁䅕䅁䅁䅁牃啶䭁䕁䅁䅁䭁䕁䅍䅁䉁䅁䅁允䅁䅁䅍䤵洴䅁杷允䅁䅁䅕䅁䑁䅁䅁䅁䭁䅁䅁䅁䙁䅁䅁䅁䅁䭥䅖权䅂䅁䅁权䑂䅁䅁允䅁䅁䅅䅁䑁䕁癧允䵁䅉䅅䅁䙁䅁䅁睁䅁䅁䅁权䅁䅁䅁兂䅁䅁䅁乁㥂䅑䅯䅑䅁䅁䅯睑䅁䅁䅅䅁䉁䅁䅁睁㥄啁䅷䍄䉁䅁䅁兂䅁䅁䅍䅁䅁䅁䅯䅁䅁䅁䅕䅁䅁䅁煃啲䭁䕁䅁䅁䭁䕁䅍䅁䉁䅁䅁允䅁䅁䅍䈹䅁䅁杷允䅁䅁䅕䅁䑁䅁䅁䅁䭁䅁䅁䅁䙁䅁䅁䅁䅁煣䄹权䅂䅁䅁权䑂䅁䅁允䅁䅁䅅䅁䑁䑁㝉兔䵁䅉䅅䅁䙁䅁䅁睁䅁䅁䅁权䅁䅁䅁兂䅁䅁䅁佁穹䅑䅯䅑䅁䅁䅯睑䅁䅁䅅䅁䉁䅁䅁睁㍄是⼯䍄䉁䅁䅁兂䅁䅁䅍䅁䅁䅁䅯䅁䅁䅁䅕䅁䅁䅁潃啫䭁䕁䅁䅁䭁䕁䅍䅁䉁䅁䅁允䅁䅁䅍ㅯ䍷䅁杷允䅁䅁䅕䅁䑁䅁䅁䅁䭁䅁䅁䅁䙁䅁䅁䅁䅁㝄䅨权䅂䅁䅁权䑂䅁䅁允䅁䅁䅅䅁䑁䥁䝫䅁䵁䅉䅅䅁䙁䅁䅁睁䅁䅁䅁权䅁䅁䅁兂䅁䅁䅁䑁湃䅑䅯䅑䅁䅁䅯睑䅁䅁䅅䅁䉁䅁䅁睁ぁ䅂䅁䍄䉁䅁䅁兂䅁䅁䅍䅁䅁䅁䅯䅁䅁䅁䅕䅁䅁䅁䭂䕱䭁䕁䅁䅁䭁䕁䅍䅁䉁䅁䅁允䅁䅁䅍眸䅍䅁杷允䅁䅁䅕䅁䑁䅁䅁䅁䭁䅁䅁䅁䙁䅁䅁䅁䅁䭐䅴权䅂䅁䅁权䑂䅁䅁允䅁䅁䅅䅁䑁䅁灉䅁䵁䅉䅅䅁䙁䅁䅁睁䅁䅁䅁权䅁䅁䅁兂䅁䅁䅁偁䙩䅑䅯䅑䅁䅁䅯睑䅁䅁䅅䅁䉁䅁䅁睁权橧䅯䍄䉁䅁䅁兂䅁䅁䅍䅁䅁䅁䅯䅁䅁䅁䅕䅁䅁䅁ぁ歲䭁䕁䄸䅁䭁䑁䅳䅁䉁䅁䅁允䅁䅁䅯杕䅁䅁杷允䅁䅁䅕䅁䑁䅁䅁䅁䭁䅁䅁䅁䙁䅁䅁䅁䅁捯䅆权䅂䅁䅁权䑂䅁䅁允䅁䅁䅅䅁䑁䱁癫充䵁䅉䅅䅁䙁䅁䅁睁䅁䅁䅁权䅁䅁䅁兂䅁䅁䅁䵁⽏䅑䅯䅑䅁䅁䅯睑䅁䅁䅅䅁䉁䅁䅁睁晃睔䅁䍄䉁䅁䅁兂䅁䅁䅍䅁䅁䅁䅯䅁䅁䅁䅕䅁䅁䅁慃歳䭁䕁䅁䅁䭁䕁䅍䅁䉁䅁䅁允䅁䅁䅍畎副䅁杷允䅁䅁䅕䅁䑁䅁䅁䅁䭁䅁䅁䅁䙁䅁䅁䅁䅁㝴䅒权䅂䅁䅁权䑂䅁䅁允䅁䅁䅅䅁䑁䱁㥴睁䵁䅉䅅䅁䙁䅁䅁睁䅁䅁䅁权䅁䅁䅁兂䅁䅁䅁䥁㙥䅑䅯䅑䅁䅁䅯睑䅁䅁䅅䅁䉁䅁䅁睁㕁倯⼯䍄䉁䅁䅁兂䅁䅁䅍䅁䅁䅁䅯䅁䅁䅁䅕䅁䅁䥁湃䕸䭁䕁䅁䅁䭁䕁䅍䅁䉁䅁䅁允䅁䅁䅍䱴䘰䅁杷允䅁䅁䅕䅁䑁䅁䅁䅁䭁䅁䅁䅁䙁䅁䅁䅁䅁䱅䅚权䅂䅁䅁权䕂䅁䅁允䅁䅁䅅䅁䑁䡁戴䅁䵁䅉䅅䅁䙁䅁䅁睁䅁䅁䅁权䅁䅁䅁兂䅁䅁䅁䩁批䅑䅯䅑䅁䅁䅯䅒䅁䅁䅅䅁䉁䅁䅁睁扃杍䅁䍄䉁䅁䅁兂䅁䅁䅍䅁䅁䅁䅯䅁䅁䅁䅕䅁䅁䅁煂䕵䭁䕁䅁䅁䭁䕁䅑䅁䉁䅁䅁允䅁䅁䅍祊奧䅁杷允䅁䅁䅕䅁䑁䅁䅁䅁䭁䅁䅁䅁䙁䅁䅁䅁䅁扄䅬权䅂䅁䅁权䕂䅁䅁允䅁䅁䅅䅁䑁䉁䥁䅅䵅䅉䅅䅁䕁䅁䅁睁䅁䅁䅁权䅁䅁䅁兂䅁䅁䅁䅁㔲䅑䅯䅩䅁䅁䅅䅁䉁䅁䅁权湁䅁䅁䍄䉁䅁䅁兂䅁䅁䅍䅁䅁䅁䅯䅁䅁䅁䅕䅁䅁䅁兄啮䭁䕁䅁䅁䭁䕁䅑䅁䉁䅁䅁允䅁䅁䅍䭊卍䅁杷允䅁䅁䅕䅁䑁䅁䅁䅁䭁䅁䅁䅁䙁䅁䅁䅁䅁煌䅆权䅂䅁䅁权䕂䅁䅁允䅁䅁䅅䅁䑁䩁乮杅䵁䅉䅅䅁䙁䅁䅁睁䅁䅁䅁权䅁䅁䅁兂䅁䅁䅁䑁牱䅑䅯䅑䅁䅁䅯䅒䅁䅁䅅䅁䉁䅁䅁睁剂末䅁䍄䉁䅁䅁兂䅁䅁䅍䅁䅁䅁䅯䅁䅁䅁䅕䅁䅁䅁䭂䕴䭁䕁䅁䅁䭁䕁䅑䅁䉁䅁䅁允䅁䅁䅍䭈䉧䅁杷允䅁䅁䅕䅁䑁䅁䅁䅁䭁䅁䅁䅁䙁䅁䅁䅁䅁䡷䅨权䅂䅁䅁权䕂䅁䅁允䅁䅁䅅䅁䑁䑁午杅䵁䅉䅅䅁䙁䅁䅁睁䅁䅁䅁权䅁䅁䅁兂䅁䅁䅁䕁渶䅑䅯䅑䅁䅁䅯䅒䅁䅁䅅䅁䉁䅁䅁睁楁兗䅣䍄䉁䅁䅁兂䅁䅁䅍䅁䅁䅁䅯䅁䅁䅁䅕䅁䅁䅁瑁び䭁䕁䅁䅁䭁䕁䅑䅁䉁䅁䅁允䅁䅁䅍奵㝑䅁杷允䅁䅁䅕䅁䑁䅁䅁䅁䭁䅁䅁䅁䙁䅁䅁䅁䅁煇䅰权䅂䅁䅁权䕂䅁䅁允䅁䅁䅅䅁䑁䑁䥎䅁䵁䅉䅅䅁䙁䅁䅁睁䅁䅁䅁权䅁䅁䅁兂䅁䅁䅁䕁し䅑䅯䅑䅁䅁䅯䅒䅁䅁䅅䅁䉁䅁䅁睁湁兄䅁䍄䉁䅁䅁兂䅁䅁䅍䅁䅁䅁䅯䅁䅁䅁䅕䅁䅁䅁牃啶䭁䕁䅁䅁䭁䕁䅑䅁䉁䅁䅁允䅁䅁䅍档橕䅁杷允䅁䅁䅕䅁䑁䅁䅁䅁䭁䅁䅁䅁䙁䅁䅁䅁䅁煕䅴权䅂䅁䅁权䕂䅁䅁允䅁䅁䅅䅁䑁䭁潹䅋䵁䅉䅅䅁䙁䅁䅁睁䅁䅁䅁权䅁䅁䅁兂䅁䅁䅁䱁穇䅑䅯䅑䅁䅁䅯䅒䅁䅁䅅䅁䉁䅁䅁睁佂䅁䅁䍄䉁䅁䅁兂䅁䅁䅍䅁䅁䅁䅯䅁䅁䅁䅕䅁䅁䅁权䕭䭁䕁䅁䅁䭁䕁䅑䅁䉁䅁䅁允䅁䅁䅍卥獉䅁杷允䅁䅁䅑䅁䑁䅁䅁䅁䭁䅁䅁䅁䙁䅁䅁䅁䅁煔䅤权煁䅁䅁允䅁䅁䅅䅁䭁䍁䅳䅁䵁䅉䅅䅁䙁䅁䅁睁䅁䅁䅁权䅁䅁䅁兂䅁䅁䅁䭁奓䅑䅯䅑䅁䅁䅯䅒䅁䅁䅅䅁䉁䅁䅁睁奄允䅁䍄䉁䅁䅁兂䅁䅁䅍䅁䅁䅁䅯䅁䅁䅁䅕䅁䅁䅁潄啯䭁䕁䅁䅁䭁䕁䅕䅁䉁䅁䅁允䅁䅁䅍晩歷䅁杷允䅁䅁䅕䅁䑁䅁䅁䅁䭁䅁䅁䅁䙁䅁䅁䅁䅁䭌䄵权䅂䅁䅁权䕂䅁䅁允䅁䅁䅅䅁䑁䙁㙵睆䵁䅉䅅䅁䙁䅁䅁睁䅁䅁䅁权䅁䅁䅁兂䅁䅁䅁䵁硋䅑䅯䅑䅁䅁䅯䅒䅁䅁䅅䅁䉁䅁䅁睁䡁兔䅍䍄䉁䅁䅁兂䅁䅁䅍䅁䅁䅁䅯䅁䅁䅁䅕䅁䅁䅁睃び䭁䕁䅁䅁䭁䕁䅑䅁䉁䅁䅁允䅁䅁䅍瘳䙷䅁杷允䅁䅁䅕䅁䑁䅁䅁䅁䭁䅁䅁䅁䙁䅁䅁䅁䅁䱶䅒权䅂䅁䅁权䕂䅁䅁允䅁䅁䅅䅁䑁䅁䉑䅁䵁䅉䅅䅁䙁䅁䅁睁䅁䅁䅁权䅁䅁䅁兂䅁䅁䅁䡁汩䅑䅯䅑䅁䅁䅯䅒䅁䅁䅅䅁䉁䅁䅁睁㡁兖䅁䍄䉁䅁䅁兂䅁䅁䅍䅁䅁䅁䅯䅁䅁䅁䅕䅁䅁䅁浃ぴ䭁䕁䅁䅁䭁䕁䅑䅁䉁䅁䅁允䅁䅁䅍ㅓ䱉䅁杷允䅁䅁䅕䅁䑁䅁䅁䅁䭁䅁䅁䅁䙁䅁䅁䅁䅁㝨䅰权䅂䅁䅁权䕂䅁䅁允䅁䅁䅅䅁䑁䵁䭲⼯䴸䅉䅅䅁䙁䅁䅁睁䅁䅁䅁权䅁䅁䅁兂䅁䅁䅁䩁㙗䅑䅯䅑䅁䅁䅯䅒䅁䅁䅅䅁䉁䅁䅁睁㕁允䅁䍄䉁䅁䅁兂䅁䅁䅍䅁䅁䅁䅯䅁䅁䅁䅕䅁䅁䅁扃ふ䭁䕁䅁䅁䭁䕁䅑䅁䉁䅁䅁允䅁䅁䅍㉰煲䅁杷允䅁䅁䅕䅁䑁䅁䅁䅁䭁䅁䅁䅁䙁䅁䅁䅁䅁䩑䅎权䅂䅁䅁权䕂䅁䅁允䅁䅁䅅䅁䑁䕁塤䅁䵁䅉䅅䅁䙁䅁䅁睁䅁䅁䅁权䅁䅁䅁兂䅁䅁䅁䅁摩䅑䅯䅑䅁䅁䅯䅒䅁䅁䅅䅁䉁䅁䅁睁䭁睃䅁䍄䉁䅁䅁兂䅁䅁䅍䅁䅁䅁䅯䅁䅁䅁䅕䅁䅁䅁啁の䭁䕁䅁䅁䭁䕁䅑䅁䉁䅁䅁允䅁䅁䅍癤⼳眯杷允䅁䅁䅕䅁䑁䅁䅁䅁䭁䅁䅁䅁䙁䅁䅁䅁䅁䭍䅤权䅂䅁䅁权䕂䅁䅁允䅁䅁䅅䅁䑁䑁䕉䅁䵁䅉䅅䅁䙁䅁䅁睁䅁䅁䅁权䅁䅁䅁兂䅁䅁䅁佁桩䅑䅯䅑䅁䅁䅯䅒䅁䅁䅅䅁䉁䅁䅁睁歄䌹䅯䍄䉁䅁䅁兂䅁䅁䅍䅁䅁䅁䅯䅁䅁䅁䅕䅁䅁䅁ぁ歲䭁䕁䅁䅁䭁䕁䅕䅁䉁䅁䅁允䅁䅁䅍杆䅅䅁杷允䅁䅁䅕䅁䑁䅁䅁䅁䭁䅁䅁䅁䙁䅁䅁䅁䅁䭈䅰权䅂䅁䅁权䕂䅁䅁允䅁䅁䅅䅁䑁䱁䝣䅁䵁䅉䅅䅁䙁䅁䅁睁䅁䅁䅁权䅁䅁䅁兂䅁䅁䅁䥁㝋䅑䅯䅑䅁䅁䅯䅒䅁䅁䅅䅁䉁䅁䅁睁歂䅅䅁䍄䉁䅁䅁兂䅁䅁䅍䅁䅁䅁䅯䅁䅁䅁䅕䅁䅁䅁㉂啰䭁䕁䅁䅁䭁䕁䅑䅁䉁䅁䅁允䅁䅁䅍䩵倸䅁杷允䅁䅁䅕䅁䑁䅁䅁䅁䭁䅁䅁䅁䙁䅁䅁䅁䅁䭕䅤权䅂䅁䅁权䕂䅁䅁允䅁䅁䅅䅁䑁䵁䥕䅁䵁䅉䅅䅁䙁䅁䅁睁䅁䅁䅁权䅁䅁䅁兂䅁䅁䅁䱁牓䅑䅯䅑䅁䅁䅯䅒䅁䅁䅅䅁䉁䅁䅁睁㕁䅁䅁䍄䉁䅁䅁兂䅁䅁䅍䅁䅁䅁䅯䅁䅁䅁䅕䅁䅁䅁潃啫䭁䕁䅁䅁䭁䕁䅑䅁䉁䅁䅁允䅁䅁䅍睮䉫䅁杷允䅁䅁䅕䅁䑁䅁䅁䅁䭁䅁䅁䅁䙁䅁䅁䅁䅁㝆䅰权䅂䅁䅁权䕂䅁䅁允䅁䅁䅅䅁䑁䡁煌睁䵁䅉䅅䅁䕁䅁䅁睁䅁䅁䅁权䅁䅁䅁兂䅁䅁䅁䉁㉃䅑䅯䅍䅁䅁䅅䅁䉁䅁䅁权潁䅁䅁䍄䉁䅁䅁兂䅁䅁䅍䅁䅁䅁䅯䅁䅁䅁䅕䅁䅁䅁灂䕵䭁䕁䅁䅁䭁䕁䅑䅁䉁䅁䅁允䅁䅁䅍倸⼯眯杷允䅁䅁䅕䅁䑁䅁䅁䅁䭁䅁䅁䅁䙁䅁䅁䅁䅁㝷䅆权䅂䅁䅁权䕂䅁䅁允䅁䅁䅅䅁䑁䵁䝯䅁䵁䅉䅅䅁䙁䅁䅁睁䅁䅁䅁权䅁䅁䅁兂䅁䅁䅁䵁ね䅑䅯䅑䅁䅁䅯䅒䅁䅁䅅䅁䉁䅁䅁睁牃杓䅅䍄䉁䅁䅁兂䅁䅁䅍䅁䅁䅁䅯䅁䅁䅁䅕䅁䅁䅁䑃ふ䭁䕁䅁䅁䭁䕁䅑䅁䉁䅁䅁允䅁䅁䅍睰䅁䅁杷允䅁䅁䅕䅁䑁䅁䅁䅁䭁䅁䅁䅁䙁䅁䅁䅁䅁䭨䅆权䅂䅁䅁权䕂䅁䅁允䅁䅁䅅䅁䑁䕁摅权䵁䅉䅅䅁䙁䅁䅁睁䅁䅁䅁权䅁䅁䅁兂䅁䅁䅁䭁扃䅑䅯䅑䅁䅁䅯䅒䅁䅁䅅䅁䉁䅁䅁睁㕁㙒䅧䍄䉁䅁䅁兂䅁䅁䅍䅁䅁䅁䅯䅁䅁䅁䅕䅁䅁䅁䅃啕䭁䕁䅁䅁䭁䕁䅑䅁䉁䅁䅁允䅁䅁䅍浖䅁䅁杷允䅁䅁䅕䅁䑁䅁䅁䅁䭁䅁䅁䅁䙁䅁䅁䅁䅁㝄䅨权䅂䅁䅁权䕂䅁䅁允䅁䅁䅅䅁䑁䅁䅁䅁䵁䅉䅅䅁䙁䅁䅁睁䅁䅁䅁权䅁䅁䅁兂䅁䅁䅁䭁瑱䅑䅯䅑䅁䅁䅯䅒䅁䅁䅅䅁䉁䅁䅁睁㡄元䅁䍄䉁䅁䅁兂䅁䅁䅍䅁䅁䅁䅯䅁䅁䅁䅕䅁䅁䅁偁啳䭁䕁䅁䅁䭁䕁䅑䅁䉁䅁䅁允䅁䅁䅍㉘䕮䅁杷允䅁䅁䅕䅁䑁䅁䅁䅁䭁䅁䅁䅁䙁䅁䅁䅁䅁䨰䄱权䩂䅁䅁权㥁䅁䅁允䅁䅁䅅䅁佁䉁䅉䅁硁䑁䅅杌硁䑁䅑䅍㕁䑁䅣䅁䵁䅉䅅䅁䙁䅁䅁睁䅁䅁䅁权䅁䅁䅁兂䅁䅁䅁䍁稶䅑䅯䅑䅁䅁䅯䅒䅁䅁䅅䅁䉁䅁䅁睁䍄克䅁䍄䉁䅁䅁兂䅁䅁䅍䅁䅁䅁䅯䅁䅁䅁䅕䅁䅁䅁坃䕯䭁䕁䅁䅁䭁䕁䅑䅁䉁䅁䅁允䅁䅁䅍汉䉫䅁杷允䅁䅁䅕䅁䑁䅁䅁䅁䭁䅁䅁䅁䙁䅁䅁䅁䅁䠰䄱权䅂䅁䅁权䕂䅁䅁允䅁䅁䅅䅁䑁䱁敵杔䵁䅉䅅䅁䙁䅁䅁睁䅁䅁䅁权䅁䅁䅁兂䅁䅁䅁䕁潱䅑䅯䅑䅁䅁䅯䅒䅁䅁䅅䅁䉁䅁䅁睁䵄杁䅁䍄䉁䅁䅁兂䅁䅁䅍䅁䅁䅁䅯䅁䅁䅁䅕䅁䅁䅁㡁ぱ䭁䕁䅁䅁䭁䕁䅑䅁䉁䅁䅁允䅁䅁䅍眸䅍䅁杷允䅁䅁䅕䅁䑁䅁䅁䅁䭁䅁䅁䅁䙁䅁䅁䅁䅁䤫䅖权䅂䅁䅁权䕂䅁䅁允䅁䅁䅅䅁䑁䅁䱸村䵁䅉䅅䅁䙁䅁䅁睁䅁䅁䅁权䅁䅁䅁兂䅁䅁䅁䭁䉈䅑䅯䅑䅁䅁䅯䅒䅁䅁䅅䅁䉁䅁䅁睁㙁䈴䅍䍄䉁䅁䅁兂䅁䅁䅍䅁䅁䅁䅯䅁䅁䅁䅕䅁䅁䅁䑄ぶ䭁䕁䅁䅁䭁䕁䅑䅁䉁䅁䅁允䅁䅁䅍ㅣ䄸䅁杷允䅁䅁䅕䅁䑁䅁䅁䅁䭁䅁䅁䅁䙁䅁䅁䅁䅁牭䅊权䅂䅁䅁权䕂䅁䅁允䅁䅁䅅䅁䑁䍁㌵䅆䵁䅉䅅䅁䙁䅁䅁睁䅁䅁䅁权䅁䅁䅁兂䅁䅁䅁䕁穏䅑䅯䅑䅁䅁䅯䅒䅁䅁䅅䅁䉁䅁䅁睁䉃睃䅁䍄䉁䅁䅁兂䅁䅁䅍䅁䅁䅁䅯䅁䅁䅁䅕䅁䅁䅁㍃䕴䭁䕁䅁䅁䭁䕁䅑䅁䉁䅁䅁允䅁䅁䅍㠹䥅䅁杷允䅁䅁䅕䅁䑁䅁䅁䅁䭁䅁䅁䅁䙁䅁䅁䅁䅁牊䅚权䅂䅁䅁权䕂䅁䅁允䅁䅁䅅䅁䑁䱁䵱睦䵁䅉䅅䅁䙁䅁䅁睁䅁䅁䅁权䅁䅁䅁兂䅁䅁䅁䭧䕦䅑䅯䅑䅁䅁䅯䅒䅁䅁䅅䅁䉁䅁䅁睁啂杵䅙䍄䉁䅁䅁兂䅁䅁䅍䅁䅁䅁䅯䅁䅁䅁䅕䅁䅁䅁䵁䕭䭁䕁䅁䅁䭁䕁䅕䅁䉁䅁䅁允䅁䅁䅍㉴䈸䅁杷允䅁䅁䅕䅁䑁䅁䅁䅁䭁䅁䅁䅁䙁䅁䅁䅁䅁䨰䄱权䅂䅁䅁权䙂䅁䅁允䅁䅁䅅䅁䑁乁午兂䵁䅉䅅䅁䙁䅁䅁睁䅁䅁䅁权䅁䅁䅁兂䅁䅁䅁䍁畹䅑䅯䅑䅁䅁䅯兒䅁䅁䅅䅁䉁䅁䅁睁流桤䅕䍄䉁䅁䅁兂䅁䅁䅍䅁䅁䅁䅯䅁䅁䅁䅕䅁䅁䅁䅃啕䭁䕁䅁䅁䭁䕁䅕䅁䉁䅁䅁允䅁䅁䅍䙊䅕䅁杷允䅁䅁䅕䅁䑁䅁䅁䅁䭁䅁䅁䅁䙁䅁䅁䅁䅁䩱䅆权䅂䅁䅁权䙂䅁䅁允䅁䅁䅅䅁䑁䩁⭦允䵁䅉䅅䅁䙁䅁䅁睁䅁䅁䅁权䅁䅁䅁兂䅁䅁䅁䩁批䅑䅯䅑䅁䅁䅯兒䅁䅁䅅䅁䉁䅁䅁睁䅁䅁䅁䍄䉁䅁䅁䅂䅁䅁䅍䅁䅁䅁䅯䅁䅁䅁䅕䅁䅁䅁䝁䕶䭁䍁䅯䅁䉁䅁䅁允䅁䅁䅯睋䅁䅁杷允䅁䅁䅕䅁䑁䅁䅁䅁䭁䅁䅁䅁䙁䅁䅁䅁䅁䰷䅎权䅂䅁䅁权䙂䅁䅁允䅁䅁䅅䅁䑁偁䉳䅁䵁䅉䅅䅁䙁䅁䅁睁䅁䅁䅁权䅁䅁䅁兂䅁䅁䅁䕁し䅑䅯䅑䅁䅁䅯兒䅁䅁䅅䅁䉁䅁䅁睁䥁䅄䅁䍄䉁䅁䅁兂䅁䅁䅍䅁䅁䅁䅯䅁䅁䅁䅕䅁䅁䅁畁啯䭁䕁䅁䅁䭁䕁䅕䅁䉁䅁䅁允䅁䅁䅍㥍卙䅁杷允䅁䅁䅕䅁䑁䅁䅁䅁䭁䅁䅁䅁䙁䅁䅁䅁䅁䭩䅆权䅂䅁䅁权䙂䅁䅁允䅁䅁䅅䅁䑁䱁欫䅁䵁䅉䅅䅁䙁䅁䅁睁䅁䅁䅁权䅁䅁䅁兂䅁䅁䅁䉁晓䅑䅯䅑䅁䅁䅯兒䅁䅁䅅䅁䉁䅁䅁睁䕃是⼯䍄䉁䅁䅁兂䅁䅁䅍䅁䅁䅁䅯䅁䅁䅁䅕䅁䅁䅁䅂に䭁䕁䅁䅁䭁䕁䅕䅁䉁䅁䅁允䅁䅁䅍煒䉑䅁杷允䅁䅁䅕䅁䑁䅁䅁䅁䭁䅁䅁䅁䙁䅁䅁䅁䅁煇䅰权䅂䅁䅁权䙂䅁䅁允䅁䅁䅅䅁䑁䙁瀶䅁䵁䅉䅅䅁䙁䅁䅁睁䅁䅁䅁权䅁䅁䅁兂䅁䅁䅁䥁桓䅑䅯杋䅅䅁䅯兑䅁䅁䅅䅁䉁䅁䅁权湁䅁䅁䍄䉁䅁䅁兂䅁䅁䅍䅁䅁䅁䅯䅁䅁䅁䅕䅁䅁䅁㡃䕴䭁䕁䅁䅁䭁䕁䅕䅁䉁䅁䅁允䅁䅁䅍睈䅅䅁杷允䅁䅁䅕䅁䑁䅁䅁䅁䭁䅁䅁䅁䙁䅁䅁䅁䅁牷䅆权䅂䅁䅁权䙂䅁䅁允䅁䅁䅅䅁䑁䥁㉕睁䵁䅉䅅䅁䙁䅁䅁睁䅁䅁䅁权䅁䅁䅁兂䅁䅁䅁䥁㝏䅑䅯䅑䅁䅁䅯兒䅁䅁䅅䅁䉁䅁䅁睁㍄允䅁䍄䉁䅁䅁兂䅁䅁䅍䅁䅁䅁䅯䅁䅁䅁䅕䅁䅁䅁㡁ぱ䭁䕁䅁䅁䭁䕁䅕䅁䉁䅁䅁允䅁䅁䅍兹䅯䅁杷允䅁䅁䅕䅁䑁䅁䅁䅁䭁䅁䅁䅁䙁䅁䅁䅁䅁䱳䅎权䅂䅁䅁权䙂䅁䅁允䅁䅁䅅䅁䑁䍁㝱兂䵁䅉䅅䅁䙁䅁䅁睁䅁䅁䅁权䅁䅁䅁兂䅁䅁䅁䭧䕦䅑䅯杒䅁䅁䅯村䅁䅁䅅䅁䉁䅁䅁兂瑃報睒䈱捉䅑杷允䅁䅁䅕䅁䑁䅁䅁䅁䭁䅁䅁䅁䙁䅁䅁䅁䅁牰䅤权䅂䅁䅁权䙂䅁䅁允䅁䅁䅅䅁䑁䑁潘权䵁䅉䅅䅁䙁䅁䅁睁䅁䅁䅁权䅁䅁䅁兂䅁䅁䅁䡧䉶䅑䅯䅑䅁䅁䅯兒䅁䅁䅅䅁䉁䅁䅁睁慃䉡䅯䍄䉁䅁䅁兂䅁䅁䅍䅁䅁䅁䅯䅁䅁䅁䅕䅁䅁䅁煂䕵䭁䕁䅁䅁䭁䕁䅕䅁䉁䅁䅁允䅁䅁䅍礸噣䅁杷允䅁䅁䅕䅁䑁䅁䅁䅁䭁䅁䅁䅁䙁䅁䅁䅁䅁䡷䅨权䅂䅁䅁权䙂䅁䅁允䅁䅁䅅䅁䑁䱁慙光䵁䅉䅅䅁䙁䅁䅁睁䅁䅁䅁权䅁䅁䅁兂䅁䅁䅁䩁㙗䅑䅯䅑䅁䅁䅯兒䅁䅁䅅䅁䉁䅁䅁睁㉄允䅁䍄䉁䅁䅁兂䅁䅁䅍䅁䅁䅁䅯䅁䅁䅁䅕䅁䅁䅁歃䕭䭁䕁䅁䅁䭁䕁䅕䅁䉁䅁䅁允䅁䅁䅍瘲⼷眯杷允䅁䅁䅕䅁䑁䅁䅁䅁䭁䅁䅁䅁䙁䅁䅁䅁䅁䤶䅬权䅂䅁䅁权䙂䅁䅁允䅁䅁䅅䅁䑁䉁琫䅄䵁䅉䅅䅁䙁䅁䅁睁䅁䅁䅁权䅁䅁䅁兂䅁䅁䅁䑁牱䅑䅯䅑䅁䅁䅯兒䅁䅁䅅䅁䉁䅁䅁睁佄䅘䅅䍄䉁䅁䅁兂䅁䅁䅍䅁䅁䅁䅯䅁䅁䅁䅕䅁䅁䅁兄啦䭁䕁䅁䅁䭁䕁䅕䅁䉁䅁䅁允䅁䅁䅍䱦煖䅁杷允䅁䅁䅕䅁䑁䅁䅁䅁䭁䅁䅁䅁䙁䅁䅁䅁䅁牭䅊权䅂䅁䅁权䙂䅁䅁允䅁䅁䅅䅁䑁䭁ぶ䅆䵁䅉䅅䅁䙁䅁䅁睁䅁䅁䅁权䅁䅁䅁兂䅁䅁䅁䡁癋䅑䅯䅑䅁䅁䅯兒䅁䅁䅅䅁䉁䅁䅁睁牂す䄴䍄䉁䅁䅁兂䅁䅁䅍䅁䅁䅁䅯䅁䅁䅁䅕䅁䅁䅁䭂䕴䭁䕁䅁䅁䭁䕁䅕䅁䉁䅁䅁允䅁䅁䅍牊䌸䅁杷允䅁䅁䅕䅁䑁䅁䅁䅁䭁䅁䅁䅁䙁䅁䅁䅁䅁㝄䅨权䅂䅁䅁权䙂䅁䅁允䅁䅁䅅䅁䑁䍁剫䅁䵁䅉䅅䅁䙁䅁䅁睁䅁䅁䅁权䅁䅁䅁兂䅁䅁䅁䉁㙥䅑䅯䅑䅁䅁䅯兒䅁䅁䅅䅁䉁䅁䅁睁時朳䅣䍄䉁䅁䅁兂䅁䅁䅍䅁䅁䅁䅯䅁䅁䅁䅕䅁䅁䅁奁歵䭁䕁䅁䅁䭁䕁䅕䅁䉁䅁䅁允䅁䅁䅍奤䄴䅁杷允䅁䅁䅕䅁䑁䅁䅁䅁䭁䅁䅁䅁䙁䅁䅁䅁䅁煬䅂权䅂䅁䅁权䙂䅁䅁允䅁䅁䅅䅁䑁䕁奒䅁䵁䅉䅅䅁䙁䅁䅁睁䅁䅁䅁权䅁䅁䅁兂䅁䅁䅁乁㝵䅑䅯䅑䅁䅁䅯兒䅁䅁䅅䅁䉁䅁䅁权湁䅁䅁䍄䉁䅁䅁兂䅁䅁䅍䅁䅁䅁䅯䅁䅁䅁䅕䅁䅁䅁捁歱䭁䕁䅁䅁䭁䕁䅕䅁䉁䅁䅁允䅁䅁䅍癨⽺眯杷允䅁䅁䅕䅁䑁䅁䅁䅁䭁䅁䅁䅁䙁䅁䅁䅁䅁捯䅆权䅂䅁䅁权䙂䅁䅁允䅁䅁䅅䅁䑁䩁塄兄䵁䅉䅅䅁䙁䅁䅁睁䅁䅁䅁权䅁䅁䅁兂䅁䅁䅁䱁づ䅑䅯䅑䅁䅁䅯兒䅁䅁䅅䅁䉁䅁䅁睁ㅄ儱䅍䍄䉁䅁䅁兂䅁䅁䅍䅁䅁䅁䅯䅁䅁䅁䅕䅁䅁䅁灂䕵䭁䕁䅁䅁䭁䕁䅕䅁䉁䅁䅁允䅁䅁䅍䅆䅁䅁杷允䅁䅁䅕䅁䑁䅁䅁䅁䭁䅁䅁䅁䙁䅁䅁䅁䅁㝨䅰权䅂䅁䅁权䙂䅁䅁允䅁䅁䅅䅁䑁䡁䘯⼯䴸䅉䅅䅁䙁䅁䅁睁䅁䅁䅁权䅁䅁䅁兂䅁䅁䅁䡁污䅑䅯䅑䅁䅁䅯兒䅁䅁䅅䅁䉁䅁䅁睁啃硶䅁䍄䉁䅁䅁䅂䅁䅁䅍䅁䅁䅁䅯䅁䅁䅁䅕䅁䅁䅁权䕭䭁䍁䄴䅁䉁䅁䅁允䅁䅁䅯䅄䅁䅁杷允䅁䅁䅕䅁䑁䅁䅁䅁䭁䅁䅁䅁䙁䅁䅁䅁䅁䭕䅤权䅂䅁䅁权䙂䅁䅁允䅁䅁䅅䅁䑁䥁䬴䅁䵁䅉䅅䅁䙁䅁䅁睁䅁䅁䅁权䅁䅁䅁兂䅁䅁䅁䵁硏䅑䅯䅑䅁䅁䅯兒䅁䅁䅅䅁䉁䅁䅁睁千䅄䅁䍄䉁䅁䅁兂䅁䅁䅍䅁䅁䅁䅯䅁䅁䅁䅕䅁䅁䅁䩄䕴䭁䕁䅁䅁䭁䕁䅕䅁䉁䅁䅁允䅁䅁䅍⽩䅣䅁杷允䅁䅁䅕䅁䑁䅁䅁䅁䭁䅁䅁䅁䙁䅁䅁䅁䅁䰲䅤权䅂䅁䅁权䙂䅁䅁允䅁䅁䅅䅁䑁偁坌兄䵁䅉䅅䅁䙁䅁䅁睁䅁䅁䅁权䅁䅁䅁兂䅁䅁䅁䉁煱䅑䅯兔䅁䅁䅯睐䅁䅁䅅䅁䉁䅁䅁杄坁䅁䅁杍睁䑁䅁杌硁䑁䅉䅏睁䑁䅅杍䅁䅁杷允䅁䅁䅕䅁䑁䅁䅁䅁䭁䅁䅁䅁䙁䅁䅁䅁䅁㝡䅨权䅂䅁䅁权䙂䅁䅁允䅁䅁䅅䅁䑁乁⽈⼯䴸䅉䅅䅁䙁䅁䅁睁䅁䅁䅁权䅁䅁䅁兂䅁䅁䅁䭁扃䅑䅯䅑䅁䅁䅯兒䅁䅁䅅䅁䉁䅁䅁睁剃䨰䅷䍄䉁䅁䅁兂䅁䅁䅍䅁䅁䅁䅯䅁䅁䅁䅕䅁䅁䅁煃ば䭁䕁䅁䅁䭁䕁䅕䅁䉁䅁䅁允䅁䅁䅍搶䑳䅁杷允䅁䅁䅕䅁䑁䅁䅁䅁䭁䅁䅁䅁䙁䅁䅁䅁䅁煱䄱权䅂䅁䅁权䙂䅁䅁允䅁䅁䅅䅁䑁䝁圸䅁䵁䅉䅅䅁䙁䅁䅁睁䅁䅁䅁权䅁䅁䅁兂䅁䅁䅁䙁湃䅑䅯杒䅁䅁䅯村䅁䅁䅅䅁䉁䅁䅁兂䭃楶㙦畮穪睐杷允䅁䅁䅕䅁䑁䅁䅁䅁䭁䅁䅁䅁䙁䅁䅁䅁䅁㝄䅆权䅂䅁䅁权䙂䅁䅁允䅁䅁䅅䅁䑁䑁㙇睲䵁䅉䅅䅁䙁䅁䅁睁䅁䅁䅁权䅁䅁䅁兂䅁䅁䅁䍁稶䅑䅯䅑䅁䅁䅯兒䅁䅁䅅䅁䉁䅁䅁睁橁䅄䅁䍄䉁䅁䅁兂䅁䅁䅍䅁䅁䅁䅯䅁䅁䅁䅕䅁䅁䅁流歴䭁䕁䅁䅁䭁䕁䅕䅁䉁䅁䅁允䅁䅁䅍㕶㡸䅁杷允䅁䅁䅕䅁䑁䅁䅁䅁䭁䅁䅁䅁䙁</t>
  </si>
  <si>
    <t>䅁䅁䅁䅁扄䅬权䅂䅁䅁权䙂䅁䅁允䅁䅁䅅䅁䑁乁ㄳ杇䵅䅉䅅䅁䙁䅁䅁睁䅁䅁䅁权䅁䅁䅁兂䅁䅁䅁䅁摩䅑䅯䅑䅁䅁䅯兒䅁䅁䅅䅁䉁䅁䅁睁佃睃䅁䍄䉁䅁䅁兂䅁䅁䅍䅁䅁䅁䅯䅁䅁䅁䅕䅁䅁䅁䕃啯䭁䕁䅁䅁䭁䕁䅕䅁䉁䅁䅁允䅁䅁䅍祍煕䅁杷允䅁䅁䅕䅁䑁䅁䅁䅁䭁䅁䅁䅁䙁䅁䅁䅁䅁煓䅨权䅂䅁䅁权䙂䅁䅁允䅁䅁䅅䅁䑁䡁䉣䅁䵁䅉䅅䅁䙁䅁䅁睁䅁䅁䅁权䅁䅁䅁兂䅁䅁䅁偁䙩䅑䅯䅑䅁䅁䅯兒䅁䅁䅅䅁䉁䅁䅁睁睄ぁ䅉䍄䉁䅁䅁兂䅁䅁䅍䅁䅁䅁䅯䅁䅁䅁䅕䅁䅁䅁䑄ぶ䭁䕁䅁䅁䭁䕁䅕䅁䉁䅁䅁允䅁䅁䅍夲䉙䅁杷允䅁䅁䅕䅁䑁䅁䅁䅁䭁䅁䅁䅁䙁䅁䅁䅁䅁䡫䅨权䅂䅁䅁权䙂䅁䅁允䅁䅁䅅䅁䑁佁䅉䅁䵁䅉䅅䅁䙁䅁䅁睁䅁䅁䅁权䅁䅁䅁兂䅁䅁䅁䭧䕦䅑䅯䅑䅁䅁䅯兒䅁䅁䅅䅁䉁䅁䅁睁摄杬䅷䍄䉁䅁䅁兂䅁䅁䅍䅁䅁䅁䅯䅁䅁䅁䅕䅁䅁䅁㑃ぬ䭁䕁䅙䅁䭁䕁䅅䅁䉁䅁䅁允䅁䅁䅕浪癔框䙯啌䵁䅉䅅䅁䙁䅁䅁睁䅁䅁䅁权䅁䅁䅁兂䅁䅁䅁䱁塩䅑䅯杒䅁䅁䅯村䅁䅁䅅䅁䉁䅁䅁兂婁䅵䱍畍牯䅑杷允䅁䅁䅕䅁䑁䅁䅁䅁䭁䅁䅁䅁䙁䅁䅁䅁䅁䩵䅤权䝂䅁䅁权䑂䅁䅁允䅁䅁䅅䅁䙁佁䍸䉋䠶卌䄱䍄䉁䅁䅁兂䅁䅁䅍䅁䅁䅁䅯䅁䅁䅁䅕䅁䅁䅁㑃ぬ䭁䕁䅙䅁䭁䕁䅑䅁䉁䅁䅁允䅁䅁䅕刲䰰ぢ䑁歍䵁䅉䅅䅁䙁䅁䅁睁䅁䅁䅁权䅁䅁䅁兂䅁䅁䅁䱁塩䅑䅯杒䅁䅁䅯兒䅁䅁䅅䅁䉁䅁䅁兂㥃呎洱伱ㅧ䅑杷允䅁䅁䅑䅁䑁䅁䅁䅁䭁䅁䅁䅁䙁䅁䅁䅁䅁㝷䄹权䥃䅁䅁允䅁䅁䅅䅁佁䅁䅧䅁硁䑁䅁䅍䅁䅁杷允䅁䅁䅕䅁䑁䅁䅁䅁䭁䅁䅁䅁䙁䅁䅁䅁䅁䩄䅨权䝂䅁䅁权䉂䅁䅁允䅁䅁䅅䅁䙁䅁ㅴ䤴㌴佮⽯䍄䉁䅁䅁兂䅁䅁䅍䅁䅁䅁䅯䅁䅁䅁䅕䅁䅁䅁硃び䭁䕁䅙䅁䭁䕁䅅䅁䉁䅁䅁允䅁䅁䅕住㉨婲睺䰸䴸䅉䅅䅁䙁䅁䅁睁䅁䅁䅁权䅁䅁䅁兂䅁䅁䅁乁摃䅑䅯杒䅁䅁䅯兑䅁䅁䅅䅁䉁䅁䅁兂䥂ぱ䵺婘牁䅑杷允䅁䅁䅕䅁䑁䅁䅁䅁䭁䅁䅁䅁䙁䅁䅁䅁䅁䩆䄹权䝂䅁䅁权䉂䅁䅁允䅁䅁䅅䅁䙁䅁䅁䅁䅁䅁䅁䍄䉁䅁䅁兂䅁䅁䅍䅁䅁䅁䅯䅁䅁䅁䅕䅁䅁䅁捃ね䭁䕁䅙䅁䭁䕁䅅䅁䉁䅁䅁允䅁䅁䅕椹䙳癡䬱䐫䴸䅉䅅䅁䙁䅁䅁睁䅁䅁䅁权䅁䅁䅁兂䅁䅁䅁䩁祱䅑䅯杒䅁䅁䅯兑䅁䅁䅅䅁䉁䅁䅁兂䱁䝐䥱乨䕆䅑杷允䅁䅁䅕䅁䑁䅁䅁䅁䭁䅁䅁䅁䙁䅁䅁䅁䅁䰲䅤权䝂䅁䅁权䉂䅁䅁允䅁䅁䅅䅁䭁䍁䅣䅁䵁䅉䅅䅁䙁䅁䅁睁䅁䅁䅁权䅁䅁䅁兂䅁䅁䅁䥁桩䅑䅯杒䅁䅁䅯兑䅁䅁䅅䅁䉁䅁䅁兂剃瀯砹男晦睐杷允䅁䅁䅕䅁䑁䅁䅁䅁䭁䅁䅁䅁䙁䅁䅁䅁䅁䭥䅖权䝂䅁䅁权䉂䅁䅁允䅁䅁䅅䅁䙁䭁晳き㑡祺䅒䍄䉁䅁䅁兂䅁䅁䅍䅁䅁䅁䅯䅁䅁䅁䅕䅁䅁䅁䍄啳䭁䕁䅙䅁䭁䕁䅅䅁䉁䅁䅁允䅁䅁䅕牒割䡌昱䕅䵁䅉䅅䅁䙁䅁䅁睁䅁䅁䅁权䅁䅁䅁兂䅁䅁䅁䅁砫䅑䅯杒䅁䅁䅯兑䅁䅁䅅䅁䉁䅁䅁兂坃坃圳敁佂䅑杷允䅁䅁䅕䅁䑁䅁䅁䅁䭁䅁䅁䅁䙁䅁䅁䅁䅁煌䅆权䝂䅁䅁权䉂䅁䅁允䅁䅁䅅䅁䙁䕁䡫䝑瑄千䅚䍄䉁䅁䅁兂䅁䅁䅍䅁䅁䅁䅯䅁䅁䅁䅕䅁䅁䅁慁歱䭁䕁䅙䅁䭁䕁䅅䅁䉁䅁䅁允䅁䅁䅕䵃扏晔䉚稫䴸䅉䅅䅁䙁䅁䅁睁䅁䅁䅁权䅁䅁䅁兂䅁䅁䅁䕁渶䅑䅯杒䅁䅁䅯兑䅁䅁䅅䅁䉁䅁䅁兂噁半㝤湇䱣䅑杷允䅁䅁䅕䅁䑁䅁䅁䅁䭁䅁䅁䅁䙁䅁䅁䅁䅁扒䅒权䝂䅁䅁权䉂䅁䅁允䅁䅁䅅䅁䙁䑁爱獖潶䵪⼸䍄䉁䅁䅁兂䅁䅁䅍䅁䅁䅁䅯䅁䅁䅁䅕䅁䅁䅁权䕭䭁䕁䅙䅁䭁䕁䅅䅁䉁䅁䅁允䅁䅁䅕⽩䨷䠹汩啍䵁䅉䅅䅁䙁䅁䅁睁䅁䅁䅁权䅁䅁䅁兂䅁䅁䅁䅁㐫䅑䅯杒䅁䅁䅯兑䅁䅁䅅䅁䉁䅁䅁兂㍃升奲塣䑈睐杷允䅁䅁䅕䅁䑁䅁䅁䅁䭁䅁䅁䅁䙁䅁䅁䅁䅁䱶䅒权䝂䅁䅁权䉂䅁䅁允䅁䅁䅅䅁䭁䍁䅣䅁䵁䅉䅅䅁䙁䅁䅁睁䅁䅁䅁权䅁䅁䅁兂䅁䅁䅁䉁穭䅑䅯杒䅁䅁䅯兑䅁䅁䅅䅁䉁䅁䅁兂摂爰祲摔员睐杷允䅁䅁䅕䅁䑁䅁䅁䅁䭁䅁䅁䅁䙁䅁䅁䅁䅁煱䅤权䝂䅁䅁权䉂䅁䅁允䅁䅁䅅䅁䙁䡁眸䉵卆䅑䅚䍄䉁䅁䅁兂䅁䅁䅍䅁䅁䅁䅯䅁䅁䅁䅕䅁䅁䅁睃び䭁䕁䅙䅁䭁䕁䅅䅁䉁䅁䅁允䅁䅁䅕楃牋圯穃啐䵁䅉䅅䅁䙁䅁䅁睁䅁䅁䅁权䅁䅁䅁兂䅁䅁䅁䭁扃䅑䅯杒䅁䅁䅯兑䅁䅁䅅䅁䉁䅁䅁兂穄塷但㝷䔱䅑杷允䅁䅁䅕䅁䑁䅁䅁䅁䭁䅁䅁䅁䙁䅁䅁䅁䅁牰䅤权䝂䅁䅁权䉂䅁䅁允䅁䅁䅅䅁䙁䉁㙅塷兊噣䅒䍄䉁䅁䅁兂䅁䅁䅍䅁䅁䅁䅯䅁䅁䅁䅕䅁䅁䅁牂䕵䭁䕁䅙䅁䭁䕁䅅䅁䉁䅁䅁允䅁䅁䅕爹樸畨ㄸ䵃䵁䅉䅅䅁䙁䅁䅁睁䅁䅁䅁权䅁䅁䅁兂䅁䅁䅁䅁摩䅑䅯杒䅁䅁䅯兑䅁䅁䅅䅁䉁䅁䅁权湁䅁䅁䍄䉁䅁䅁兂䅁䅁䅍䅁䅁䅁䅯䅁䅁䅁䅕䅁䅁䅁䅄䕥䭁䕁䅙䅁䭁䕁䅅䅁䉁䅁䅁允䅁䅁䅕㠸愲ㄲ㑲䕕䵁䅉䅅䅁䙁䅁䅁睁䅁䅁䅁权䅁䅁䅁兂䅁䅁䅁䕁呃䅑䅯杒䅁䅁䅯兑䅁䅁䅅䅁䉁䅁䅁兂啂䔸㍡䭫䅯䅑杷允䅁䅁䅕䅁䑁䅁䅁䅁䭁䅁䅁䅁䙁䅁䅁䅁䅁扬䅰权䝂䅁䅁权䉂䅁䅁允䅁䅁䅅䅁䭁䍁䅣䅁䵁䅉䅅䅁䙁䅁䅁睁䅁䅁䅁权䅁䅁䅁兂䅁䅁䅁佁穹䅑䅯杒䅁䅁䅯兑䅁䅁䅅䅁䉁䅁䅁兂䅁硪⭩㘱㑹睶杷允䅁䅁䅕䅁䑁䅁䅁䅁䭁䅁䅁䅁䙁䅁䅁䅁䅁㝋䅂权䡂䅁䅁权⭁䅁䅁允䅁䅁䅅䅁佁䉁䅙䅁祁䑁䅧李畁䑁䅍杍ㅁ䑁䅣免ㅁ䅁䅁䍄䉁䅁䅁兂䅁䅁䅍䅁䅁䅁䅯䅁䅁䅁䅕䅁䅁䅁䍃ふ䭁䕁䅙䅁䭁䕁䅅䅁䉁䅁䅁允䅁䅁䅯睊䅁䅁杷允䅁䅁䅕䅁䑁䅁䅁䅁䭁䅁䅁䅁䙁䅁䅁䅁䅁䬶䅆权䝂䅁䅁权䉂䅁䅁允䅁䅁䅅䅁䙁䅁㝅㈵圲䕵䅎䍄䉁䅁䅁兂䅁䅁䅍䅁䅁䅁䅯䅁䅁䅁䅕䅁䅁䅁塁歵䭁䕁䅙䅁䭁䕁䅅䅁䉁䅁䅁允䅁䅁䅕水癈灚扉䕉䵁䅉䅅䅁䙁䅁䅁睁䅁䅁䅁权䅁䅁䅁兂䅁䅁䅁䡁污䅑䅯杒䅁䅁䅯兑䅁䅁䅅䅁䉁䅁䅁兂捁杍⭺楦潁䅑杷允䅁䅁䅕䅁䑁䅁䅁䅁䭁䅁䅁䅁䙁䅁䅁䅁䅁䭴䅴权䝂䅁䅁权䉂䅁䅁允䅁䅁䅅䅁䭁䍁䅣䅁䵁䅉䅅䅁䙁䅁䅁睁䅁䅁䅁权䅁䅁䅁兂䅁䅁䅁䙁湃䅑䅯杒䅁䅁䅯兑䅁䅁䅅䅁䉁䅁䅁兂塂琹橰硴祘睐杷允䅁䅁䅕䅁䑁䅁䅁䅁䭁䅁䅁䅁䙁䅁䅁䅁䅁䭈䅰权䝂䅁䅁权䉂䅁䅁允䅁䅁䅅䅁䙁偁摶䐯穗瑌⽫䍄䉁䅁䅁兂䅁䅁䅍䅁䅁䅁䅯䅁䅁䅁䅕䅁䅁䅁ぁ歲䭁䕁䅙䅁䭁䕁䅅䅁䉁䅁䅁允䅁䅁䅕獤㑵䰹㈱橳䴸䅉䅅䅁䙁䅁䅁睁䅁䅁䅁权䅁䅁䅁兂䅁䅁䅁䵁硏䅑䅯杒䅁䅁䅯兑䅁䅁䅅䅁䉁䅁䅁兂奃潌朲䙂䠯睐杷允䅁䅁䅕䅁䑁䅁䅁䅁䭁䅁䅁䅁䙁䅁䅁䅁䅁批䅒权䝂䅁䅁权䉂䅁䅁允䅁䅁䅅䅁䙁䑁䍐癖啙㥏⽅䍄䉁䅁䅁兂䅁䅁䅍䅁䅁䅁䅯䅁䅁䅁䅕䅁䅁䅁㑄啨䭁䍁䉯䅁䭁䕁䅅䅁䉁䅁䅁允䅁䅁䅯睊䅁䅁杷允䅁䅁䅕䅁䑁䅁䅁䅁䭁䅁䅁䅁䙁䅁䅁䅁䅁䩮䅴权乂䅁䅁权⭁䅁䅁允䅁䅁䅅䅁佁䉁䅙䅁祁䑁䅫䅍畁䑁䅁睍ㅁ䑁䅙杍ぁ䅁䅁䍄䉁䅁䅁兂䅁䅁䅍䅁䅁䅁䅯䅁䅁䅁䅕䅁䅁䅁䕃啯䭁䕁䅙䅁䭁䕁䅅䅁䉁䅁䅁允䅁䅁䅕⼯琵做穌䕋䵁䅉䅅䅁䙁䅁䅁睁䅁䅁䅁权䅁䅁䅁兂䅁䅁䅁䅁㔲䅑䅯杒䅁䅁䅯兑䅁䅁䅅䅁䉁䅁䅁兂灄坹楎剙夵䅑杷允䅁䅁䅕䅁䑁䅁䅁䅁䭁䅁䅁䅁䙁䅁䅁䅁䅁㝧䅴权䝂䅁䅁权䉂䅁䅁允䅁䅁䅅䅁䭁䍁䅣䅁䵁䅉䅅䅁䙁䅁䅁睁䅁䅁䅁权䅁䅁䅁兂䅁䅁䅁䭁奓䅑䅯杒䅁䅁䅯兑䅁䅁䅅䅁䉁䅁䅁兂楃⽙䉇䵂㌲睶杷允䅁䅁䅕䅁䑁䅁䅁䅁䭁䅁䅁䅁䙁䅁䅁䅁䅁㝄䅆权䡂䅁䅁权㝁䅁䅁允䅁䅁䅅䅁佁䉁䅉䅁祁䍁䄴兎ㅁ䑁䅧兏穁䑁䅍䅁䵁䅉䅅䅁䙁䅁䅁睁䅁䅁䅁权䅁䅁䅁兂䅁䅁䅁䑁牱䅑䅯杒䅁䅁䅯兑䅁䅁䅅䅁䉁䅁䅁兂䑂㝃扢捏䩔睶杷允䅁䅁䅕䅁䑁䅁䅁䅁䭁䅁䅁䅁䙁䅁䅁䅁䅁牊䅚权䝂䅁䅁权䍂䅁䅁允䅁䅁䅅䅁䙁䵁橢婶慪啵䅒䍄䉁䅁䅁兂䅁䅁䅍䅁䅁䅁䅯䅁䅁䅁䅕䅁䅁䅁牃啶䭁䕁䅙䅁䭁䕁䅅䅁䉁䅁䅁允䅁䅁䅕橳捌娸汤問䵁䅉䅅䅁䙁䅁䅁睁䅁䅁䅁权䅁䅁䅁兂䅁䅁䅁佁䩩䅑䅯杒䅁䅁䅯兑䅁䅁䅅䅁䉁䅁䅁兂潁唰䉨硕䙚䅑杷允䅁䅁䅕䅁䑁䅁䅁䅁䭁䅁䅁䅁䙁䅁䅁䅁䅁煱䄱权䝂䅁䅁权䉂䅁䅁允䅁䅁䅅䅁䭁䍁䅣䅁䵁䅉䅅䅁䙁䅁䅁睁䅁䅁䅁权䅁䅁䅁兂䅁䅁䅁䡁癋䅑䅯杒䅁䅁䅯兑䅁䅁䅅䅁䉁䅁䅁兂剁䩤穐塥硕䅑杷允䅁䅁䅕䅁䑁䅁䅁䅁䭁䅁䅁䅁䙁䅁䅁䅁䅁牓䅒权䝂䅁䅁权䉂䅁䅁允䅁䅁䅅䅁䙁䩁䕬㡸煴䅣䄵䍄䉁䅁䅁兂䅁䅁䅍䅁䅁䅁䅯䅁䅁䅁䅕䅁䅁䅁奁歵䭁䕁䅙䅁䭁䕁䅅䅁䉁䅁䅁允䅁䅁䅕奍ㅶ獥㥧吵䴸䅉䅅䅁䙁䅁䅁睁䅁䅁䅁权䅁䅁䅁兂䅁䅁䅁䭁剩䅑䅯杒䅁䅁䅯兑䅁䅁䅅䅁䉁䅁䅁兂䡃潂㑲㑺剙䅑杷允䅁䅁䅕䅁䑁䅁䅁䅁䭁䅁䅁䅁䙁䅁䅁䅁䅁煬䅂权䝂䅁䅁权䉂䅁䅁允䅁䅁䅅䅁䙁䉁渰䐵敲畺⽁䍄䉁䅁䅁兂䅁䅁䅍䅁䅁䅁䅯䅁䅁䅁䅕䅁䅁䅁睁ば䭁䕁䅙䅁䭁䕁䅅䅁䉁䅁䅁允䅁䅁䅯睊䅁䅁杷允䅁䅁䅕䅁䑁䅁䅁䅁䭁䅁䅁䅁䙁䅁䅁䅁䅁煓䅨权䝂䅁䅁权䉂䅁䅁允䅁䅁䅅䅁䙁䉁㡏晕䡑手⽷䍄䉁䅁䅁兂䅁䅁䅍䅁䅁䅁䅯䅁䅁䅁䅕䅁䅁䅁㡁ぱ䭁䕁䅙䅁䭁䕁䅅䅁䉁䅁䅁允䅁䅁䅕䥌桄䝆䭌稵䴸䅉䅅䅁䙁䅁䅁睁䅁䅁䅁权䅁䅁䅁兂䅁䅁䅁偁䙩䅑䅯杒䅁䅁䅯兑䅁䅁䅅䅁䉁䅁䅁兂硃㝰晶䉣兖䅑杷允䅁䅁䅕䅁䑁䅁䅁䅁䭁䅁䅁䅁䙁䅁䅁䅁䅁捯䅆权䝂䅁䅁权䉂䅁䅁允䅁䅁䅅䅁䙁䱁㙏䭴愵䈯䄱䍄䉁䅁䅁兂䅁䅁䅍䅁䅁䅁䅯䅁䅁䅁䅕䅁䅁䅁䑄ぶ䭁䕁䅙䅁䭁䕁䅅䅁䉁䅁䅁允䅁䅁䅕䍲瘫䝢䩱吸䴸䅉䅅䅁䙁䅁䅁睁䅁䅁䅁权䅁䅁䅁兂䅁䅁䅁䕁穏䅑䅯杒䅁䅁䅯兑䅁䅁䅅䅁䉁䅁䅁权湁䅁䅁䍄䉁䅁䅁兂䅁䅁䅍䅁䅁䅁䅯䅁䅁䅁䅕䅁䅁䅁㍃䕴䭁䕁䅙䅁䭁䕁䅅䅁䉁䅁䅁允䅁䅁䅕䩖卐㑂剢䐶䴸䅉䅅䅁䙁䅁䅁睁䅁䅁䅁权䅁䅁䅁兂䅁䅁䅁䝁㑭䅑䅯杒䅁䅁䅯兑䅁䅁䅅䅁䉁䅁䅁权湁䅁䅁䍄䉁䅁䅁兂䅁䅁䅍䅁䅁䅁䅯䅁䅁䅁䅕䅁䅁䅁元䕥䭁䕁䅙䅁䭁䕁䅅䅁䉁䅁䅁允䅁䅁䅕敹呮硢收橶䴸䅉䅅䅁䙁䅁䅁睁䅁䅁䅁权䅁䅁䅁兂䅁䅁䅁乁㝵䅑䅯杒䅁䅁䅯兑䅁䅁䅅䅁䉁䅁䅁权湁䅁䅁䍄䉁䅁䅁兂䅁䅁䅍䅁䅁䅁䅯䅁䅁䅁䅕䅁䅁䅁元䕥䭁䕁䅙䅁䭁䕁䅉䅁䉁䅁䅁允䅁䅁䅕⭁歁儳䝤呺䴸䅉䅅䅁䙁䅁䅁睁䅁䅁䅁权䅁䅁䅁兂䅁䅁䅁䍁栶䅑䅯杒䅁䅁䅯村䅁䅁䅅䅁䉁䅁䅁兂摂扫瑊敶硍䅑杷允䅁䅁䅕䅁䑁䅁䅁䅁䭁䅁䅁䅁䙁䅁䅁䅁䅁㝨䅰权乂䅁䅁权㡁䅁䅁允䅁䅁䅅䅁佁䉁䅑䅁硁䑁䅣睎畁䑁䅫睍㕁䑁䅑兎䅁䅁杷允䅁䅁䅕䅁䑁䅁䅁䅁䭁䅁䅁䅁䙁䅁䅁䅁䅁㝭䅴权䝂䅁䅁权䍂䅁䅁允䅁䅁䅅䅁䙁佁噸㕸杇䙐䅆䍄䉁䅁䅁兂䅁䅁䅍䅁䅁䅁䅯䅁䅁䅁䅕䅁䅁䅁捃ね䭁䕁䅙䅁䭁䕁䅉䅁䉁䅁䅁允䅁䅁䅕啺祍㡄㡫䐱䴸䅉䅅䅁䙁䅁䅁睁䅁䅁䅁权䅁䅁䅁兂䅁䅁䅁䉁煹䅑䅯杒䅁䅁䅯村䅁䅁䅅䅁䉁䅁䅁兂呂昲ㅺ䅥兔睐杷允䅁䅁䅕䅁䑁䅁䅁䅁䭁䅁䅁䅁䙁䅁䅁䅁䅁煇䅰权䝂䅁䅁权䍂䅁䅁允䅁䅁䅅䅁䙁䑁䡯〯摔敯⼸䍄䉁䅁䅁兂䅁䅁䅍䅁䅁䅁䅯䅁䅁䅁䅕䅁䅁䅁睃び䭁䕁䅙䅁䭁䕁䅉䅁䉁䅁䅁允䅁䅁䅕䑒偉呹歹歊䵁䅉䅅䅁䙁䅁䅁睁䅁䅁䅁权䅁䅁䅁兂䅁䅁䅁乁摃䅑䅯杒䅁䅁䅯村䅁䅁䅅䅁䉁䅁䅁兂湄买噭乪猰䅑杷允䅁䅁䅕䅁䑁䅁䅁䅁䭁䅁䅁䅁䙁䅁䅁䅁䅁䭩䅆权䝂䅁䅁权䍂䅁䅁允䅁䅁䅅䅁䙁乁儶敳䉺数⽁䍄䉁䅁䅁兂䅁䅁䅍䅁䅁䅁䅯䅁䅁䅁䅕䅁䅁䅁灂䕵䭁䕁䅙䅁䭁䕁䅉䅁䉁䅁䅁允䅁䅁䅕睋瑇䱂卑䱯䴸䅉䅅䅁䙁䅁䅁睁䅁䅁䅁权䅁䅁䅁兂䅁䅁䅁䕁渶䅑䅯杒䅁䅁䅯村䅁䅁䅅䅁䉁䅁䅁兂浄吹硂噘昴䅑杷允䅁䅁䅕䅁䑁䅁䅁䅁䭁䅁䅁䅁䙁䅁䅁䅁䅁䰷䅎权䩂䅁䅁权㝁䅁䅁允䅁䅁䅅䅁佁䉁䅉䅁ぁ䍁䄴兏㍁䑁䅑睎ㅁ䑁䅣䅁䵁䅉䅅䅁䙁䅁䅁睁䅁䅁䅁权䅁䅁䅁兂䅁䅁䅁䍁畹䅑䅯杒䅁䅁䅯村䅁䅁䅅䅁䉁䅁䅁兂癁杴唶捔睕䅑杷允䅁䅁䅕䅁䑁䅁䅁䅁䭁䅁䅁䅁䙁䅁䅁䅁䅁牡䅨权䝂䅁䅁权䍂䅁䅁允䅁䅁䅅䅁䙁䍁㕅䰸㌹呺䅆䍄䉁䅁䅁兂䅁䅁䅍䅁䅁䅁䅯䅁䅁䅁䅕䅁䅁䅁䙂䕴䭁䕁䅙䅁䭁䕁䅉䅁䉁䅁䅁允䅁䅁䅕癙睰⽄倲呵䴸䅉䅅䅁䙁䅁䅁睁䅁䅁䅁权䅁䅁䅁兂䅁䅁䅁䙁牋䅑䅯杒䅁䅁䅯村䅁䅁䅅䅁䉁䅁䅁兂瑄浥㍏塹匱䅑杷允䅁䅁䅕䅁䑁䅁䅁䅁䭁䅁䅁䅁䙁䅁䅁䅁䅁䩃䄱权䝂䅁䅁权䍂䅁䅁允䅁䅁䅅䅁䙁䵁塕ㅅ䴹䄯䅬䍄䉁䅁䅁兂䅁䅁䅍䅁䅁䅁䅯䅁䅁䅁䅕䅁䅁䅁䍄啳䭁䕁䅙䅁䭁䕁䅉䅁䉁䅁䅁允䅁䅁䅕㡥牳塪䴹歇䵁䅉䅅䅁䙁䅁䅁睁䅁䅁䅁权䅁䅁䅁兂䅁䅁䅁䉁㙥䅑䅯杒䅁䅁䅯村䅁䅁䅅䅁䉁䅁䅁兂橂全啇稸煅䅑杷允䅁䅁䅕䅁䑁䅁䅁䅁䭁䅁䅁䅁䙁䅁䅁䅁䅁扇䅎权䝂䅁䅁权䍂䅁䅁允䅁䅁䅅䅁䙁䉁噣潐佤㥮⽍䍄䉁䅁䅁兂䅁䅁䅍䅁䅁䅁䅯䅁䅁䅁䅕䅁䅁䅁奄ぴ䭁䕁䅙䅁䭁䕁䅉䅁䉁䅁䅁允䅁䅁䅕敧䑕杬㐫ご䵁䅉䅅䅁䙁䅁䅁睁䅁䅁䅁权䅁䅁䅁兂䅁䅁䅁䭁扃䅑䅯杒䅁䅁䅯村䅁䅁䅅䅁䉁䅁䅁兂敃噳㕴夰䡖䅑杷允䅁䅁䅕䅁䑁䅁䅁䅁䭁䅁䅁䅁䙁䅁䅁䅁䅁䱶䅒权䝂䅁䅁权䍂䅁䅁允䅁䅁䅅䅁䙁䍁灮塑刲潫⼶䍄䉁䅁䅁兂䅁䅁䅍䅁䅁䅁䅯䅁䅁䅁䅕䅁䅁䅁瑁び䭁䕁䅙䅁䭁䕁䅉䅁䉁䅁䅁允䅁䅁䅕别噅䙇呅䕒䵁䅉䅅䅁䙁䅁䅁睁䅁䅁䅁权䅁䅁䅁兂䅁䅁䅁䵁㑂䅑䅯杒䅁䅁䅯村䅁䅁䅅䅁䉁䅁䅁兂扃䈸硃㉄䭨䅑杷允䅁䅁䅕䅁䑁䅁䅁䅁䭁䅁䅁䅁䙁䅁䅁䅁䅁䭴䅴权䝂䅁䅁权䍂䅁䅁允䅁䅁䅅䅁䙁䝁䑬睯串煎⽓䍄䉁䅁䅁兂䅁䅁䅍䅁䅁䅁䅯䅁䅁䅁䅕䅁䅁䅁噃歵䭁䕁䅙䅁䭁䕁䅉䅁䉁䅁䅁允䅁䅁䅕癵䉹䭪䱈㝢䴸䅉䅅䅁䙁䅁䅁睁䅁䅁䅁权䅁䅁䅁兂䅁䅁䅁佁䩩䅑䅯杒䅁䅁䅯村䅁䅁䅅䅁䉁䅁䅁兂扄申穘㝄䝨䅑杷允䅁䅁䅕䅁䑁䅁䅁䅁䭁䅁䅁䅁䙁䅁䅁䅁䅁䩱䅆权䝂䅁䅁权䍂䅁䅁允䅁䅁䅅䅁䙁䍁⽁癦㑺儸䄱䍄䉁䅁䅁兂䅁䅁䅍䅁䅁䅁䅯䅁䅁䅁䅕䅁䅁䅁䑄ぶ䭁䕁䅙䅁䭁䕁䅉䅁䉁䅁䅁允䅁䅁䅕㐵⽺湗佔䐷䴸䅉䅅䅁䙁䅁䅁睁䅁䅁䅁权䅁䅁䅁兂䅁䅁䅁䥁桓䅑䅯杒䅁䅁䅯村䅁䅁䅅䅁䉁䅁䅁兂癄硈杊䬱捳䅑杷允䅁䅁䅕䅁䑁䅁䅁䅁䭁䅁䅁䅁䙁䅁䅁䅁䅁䠰䄱权䝂䅁䅁权䍂䅁䅁允䅁䅁䅅䅁䙁䑁汉敨䙓ㅍ䅂䍄䉁䅁䅁兂䅁䅁䅍䅁䅁䅁䅯䅁䅁䅁䅕䅁䅁䅁㉂啰䭁䕁䅙䅁䭁䕁䅉䅁䉁䅁䅁允䅁䅁䅕礰橈䭰啪歊䵁䅉䅅䅁䙁䅁䅁睁䅁䅁䅁权䅁䅁䅁兂䅁䅁䅁䱁づ䅑䅯杒䅁䅁䅯村䅁䅁䅅䅁䉁䅁䅁兂䑃䡴䭋䜶䥕䅑杷允䅁䅁䅕䅁䑁䅁䅁䅁䭁䅁䅁䅁䙁䅁䅁䅁䅁煓䅨权䝂䅁䅁权䍂䅁䅁允䅁䅁䅅䅁䙁䕁睨䨷昹婂⽯䍄䉁䅁䅁兂䅁䅁䅍䅁䅁䅁䅯䅁䅁䅁䅕䅁䅁䅁䩄䕴䭁䕁䅙䅁䭁䕁䅉䅁䉁䅁䅁允䅁䅁䅕潄㉘㍵么樳䴸䅉䅅䅁䙁䅁䅁睁䅁䅁䅁权䅁䅁䅁兂䅁䅁䅁䩁祱䅑䅯杒䅁䅁䅯村䅁䅁䅅䅁䉁䅁䅁兂䑃ㅁ兺睩䤵䅑杷允䅁䅁䅕䅁䑁䅁䅁䅁䭁䅁䅁䅁䙁䅁䅁䅁䅁捯䅆权䝂䅁䅁权䍂䅁䅁允䅁䅁䅅䅁䙁䉁偹婰智啁䅤䍄䉁䅁䅁兂䅁䅁䅍䅁䅁䅁䅯䅁䅁䅁䅕䅁䅁䅁䑂び䭁䕁䅙䅁䭁䕁䅉䅁䉁䅁䅁允䅁䅁䅕穢㡏智㉁稶䴸䅉䅅䅁䙁䅁䅁睁䅁䅁䅁权䅁䅁䅁兂䅁䅁䅁䥁㙥䅑䅯杒䅁䅁䅯村䅁䅁䅅䅁䉁䅁䅁兂䝂硎摮䡚呔睶杷允䅁䅁䅕䅁䑁䅁䅁䅁䭁䅁䅁䅁䙁䅁䅁䅁䅁䩯䅨权䝂䅁䅁权䍂䅁䅁允䅁䅁䅅䅁䙁偁ㅈ湮愰ぉ䅚䍄䉁䅁䅁兂䅁䅁䅍䅁䅁䅁䅯䅁䅁䅁䅕䅁䅁䅁䅂に䭁䕁䅙䅁䭁䕁䅉䅁䉁䅁䅁允䅁䅁䅕慭獷挹䝩歁䵁䅉䅅䅁䙁䅁䅁睁䅁䅁䅁权䅁䅁䅁兂䅁䅁䅁佁桩䅑䅯杒䅁䅁䅯村䅁䅁䅅䅁䉁䅁䅁兂桁湇书煍䑸䅑杷允䅁䅁䅕䅁䑁䅁䅁䅁䭁䅁䅁䅁䙁䅁䅁䅁䅁䭎䄵权䝂䅁䅁权䍂䅁䅁允䅁䅁䅅䅁䙁䝁祓瑳橑㥇⽉䍄䉁䅁䅁兂䅁䅁䅍䅁䅁䅁䅯䅁䅁䅁䅕䅁䅁䅁䑄啳䭁䕁䅙䅁䭁䕁䅉䅁䉁䅁䅁允䅁䅁䅕㑎㥅䝌呷䐲䴸䅉䅅䅁䙁䅁䅁睁䅁䅁䅁权䅁䅁䅁兂䅁䅁䅁䱁穇䅑䅯杒䅁䅁䅯村䅁䅁䅅䅁䉁䅁䅁兂潃䭕䍆全噱睐杷允䅁䅁䅕䅁䑁䅁䅁䅁䭁䅁䅁䅁䙁䅁䅁䅁䅁煱䅤权䝂䅁䅁权䍂䅁䅁允䅁䅁䅅䅁䙁䩁䵈穑偉兩䅎䍄䉁䅁䅁兂䅁䅁䅍䅁䅁䅁䅯䅁䅁䅁䅕䅁䅁䅁牂䕵䭁䕁䅙䅁䭁䕁䅉䅁䉁䅁䅁允䅁䅁䅕䴵健穈⬹䱺䴸䅉䅅䅁䙁䅁䅁睁䅁䅁䅁权䅁䅁䅁兂䅁䅁䅁䑁特䅑䅯杒䅁䅁䅯村䅁䅁䅅䅁䉁䅁䅁兂杄眵丵䕒渷睐杷允䅁䅁䅕䅁䑁䅁䅁䅁䭁䅁䅁䅁䙁䅁䅁䅁䅁䩰䅨权䝂䅁䅁权䍂䅁䅁允䅁䅁䅅䅁䙁䙁乪呙䡗娱⽹䍄䉁䅁䅁兂䅁䅁䅍䅁䅁䅁䅯䅁䅁䅁䅕䅁䅁䅁䅃啕䭁䕁䅙䅁䭁䕁䅉䅁䉁䅁䅁允䅁䅁䅕剥㙃睃㕤䕅䵁䅉䅅䅁䙁䅁䅁睁䅁䅁䅁权䅁䅁䅁兂䅁䅁䅁䙁湃䅑䅯睒䅁䅁䅯䅐䅁䅁䅅䅁䉁䅁䅁杄啁䅁䅁䅎ㅁ䍁䄴兏ㅁ䑁䅧䅍㍁䑁䅣䅁䵁䅉䅅䅁䙁䅁䅁睁䅁䅁䅁权䅁䅁䅁兂䅁䅁䅁䭁㥵䅑䅯杒䅁䅁䅯村䅁䅁䅅䅁䉁䅁䅁兂䡄杊她杘㌴䅑杷允䅁䅁䅕䅁䑁䅁䅁䅁䭁䅁䅁䅁䙁䅁䅁䅁䅁煣䄹权䝂䅁䅁权䍂䅁䅁允䅁䅁䅅䅁䙁佁礶⭂䬹〴䄱䍄䉁䅁䅁兂䅁䅁䅍䅁䅁䅁䅯䅁䅁䅁䅕䅁䅁䅁偁啳䭁䕁䅙䅁䭁䕁䅉䅁䉁䅁䅁允䅁䅁䅕穤汅䤳㑮歔䵁䅉䅅䅁䙁䅁䅁睁䅁䅁䅁权䅁䅁䅁兂䅁䅁䅁䕁ぱ䅑䅯杒䅁䅁䅯村䅁䅁䅅䅁䉁䅁䅁兂流奊坊楔婳䅑杷允䅁䅁䅕䅁䑁䅁䅁䅁䭁䅁䅁䅁䙁䅁䅁䅁䅁䱅䅚权䝂䅁䅁权䍂䅁䅁允䅁䅁䅅䅁䙁䡁栯㕆畱㐴⽙䍄䉁䅁䅁兂䅁䅁䅍䅁䅁䅁䅯䅁䅁䅁䅕䅁䅁䅁偁䕵䭁䕁䅙䅁䭁䕁䅉䅁䉁䅁䅁允䅁䅁䅕噲ㅱ瑡煗吱䴸䅉䅅䅁䙁䅁䅁睁䅁䅁䅁权䅁䅁䅁兂䅁䅁䅁佁穹䅑䅯兔䅁䅁䅯䅐䅁䅁䅅䅁䉁䅁䅁杄奁䅁䅁免ㅁ䑁䅣杍畁䑁䅧免ㅁ䑁䅙兎祁䅁䅁䍄䉁䅁䅁兂䅁䅁䅍䅁䅁䅁䅯䅁䅁䅁䅕䅁䅁䅁乁啵䭁䕁䅙䅁䭁䕁䅉䅁䉁䅁䅁允䅁䅁䅕䅁䅁䱁权啖䵁䅉䅅䅁䙁䅁䅁睁䅁䅁䅁权䅁䅁䅁兂䅁䅁䅁䉁㙩䅑䅯杒䅁䅁䅯村䅁䅁䅅䅁䉁䅁䅁兂䥃㘱兖杳決睐杷允䅁䅁䅕䅁䑁䅁䅁䅁䭁䅁䅁䅁䙁䅁䅁䅁䅁㝧䅴权䝂䅁䅁权䍂䅁䅁允䅁䅁䅅䅁䙁䭁ㅚ䥱硂⭴⽳䍄䉁䅁䅁兂䅁䅁䅍䅁䅁䅁䅯䅁䅁䅁䅕䅁䅁䅁㑄啨䭁䕁䅙䅁䭁䕁䅉䅁䉁䅁䅁允䅁䅁䅕婏歪䩙穌啕䵁䅉䅅䅁䙁䅁䅁睁䅁䅁䅁权䅁䅁䅁兂䅁䅁䅁䅁她䅑䅯杒䅁䅁䅯睑䅁䅁䅅䅁䉁䅁䅁兂十䩕橤奩畘睐杷允䅁䅁䅕䅁䑁䅁䅁䅁䭁䅁䅁䅁䙁䅁䅁䅁䅁䩮䅴权䝂䅁䅁权䑂䅁䅁允䅁䅁䅅䅁䙁䝁䵨摩睓偧⽅䍄䉁䅁䅁兂䅁䅁䅍䅁䅁䅁䅯䅁䅁䅁䅕䅁䅁䅁兄啮䭁䕁䅙䅁䭁䕁䅍䅁䉁䅁䅁允䅁䅁䅕䩳奩癴䅏啌䵁䅉䅅䅁䙁䅁䅁睁䅁䅁䅁权䅁䅁䅁兂䅁䅁䅁䍁栶䅑䅯杒䅁䅁䅯睑䅁䅁䅅䅁䉁䅁䅁兂㕁婰捱硺歁䅑杷允䅁䅁䅕䅁䑁䅁䅁䅁䭁䅁䅁䅁䙁䅁䅁䅁䅁䩆䄹权䝂䅁䅁权䑂䅁䅁允䅁䅁䅅䅁䙁䅁䭁十䕧䝯⽃䍄䉁䅁䅁兂䅁䅁䅍䅁䅁䅁䅯䅁䅁䅁䅕䅁䅁䅁慁歱䭁䕁䅙䅁䭁䕁䅍䅁䉁䅁䅁允䅁䅁䅕杯⭐佪噖歁䵁䅉䅅䅁䙁䅁䅁睁䅁䅁䅁权䅁䅁䅁兂䅁䅁䅁䥁桩䅑䅯杒䅁䅁䅯睑䅁䅁䅅䅁䉁䅁䅁兂䵂杗て扶え睐杷允䅁䅁䅕䅁䑁䅁䅁䅁䭁䅁䅁䅁䙁䅁䅁䅁䅁扒䅒权䝂䅁䅁权䑂䅁䅁允䅁䅁䅅䅁䙁䝁ㅂ㉹䍏乭⽫䍄䉁䅁䅁兂䅁䅁䅍䅁䅁䅁䅯䅁䅁䅁䅕䅁䅁䅁䍃ふ䭁䕁䅙䅁䭁䕁䅍䅁䉁䅁䅁允䅁䅁䅕洳㜴㝦䅈吸䴸䅉䅅䅁䙁䅁䅁睁䅁䅁䅁权䅁䅁䅁兂䅁䅁䅁䍁畹䅑䅯杒䅁䅁䅯睑䅁䅁䅅䅁䉁䅁䅁兂硃㙦制䕨破䅑杷允䅁䅁䅕䅁䑁䅁䅁䅁䭁䅁䅁䅁䙁䅁䅁䅁䅁牷䅆权䝂䅁䅁权䑂䅁䅁允䅁䅁䅅䅁䙁佁䉌䕂祬䄹䄵䍄䉁䅁䅁兂䅁䅁䅍䅁䅁䅁䅯䅁䅁䅁䅕䅁䅁䅁潄啩䭁䕁䅙䅁䭁䕁䅍䅁䉁䅁䅁允䅁䅁䅕乚㙒橆䝱歑䵁䅉䅅䅁䙁䅁䅁睁䅁䅁䅁权䅁䅁䅁兂䅁䅁䅁䭁瑱䅑䅯杋䅅䅁䅯兑䅁䅁䅅䅁䉁䅁䅁权湁䅁䅁䍄䉁䅁䅁兂䅁䅁䅍䅁䅁䅁䅯䅁䅁䅁䅕䅁䅁䅁婁び䭁䕁䅙䅁䭁䕁䅍䅁䉁䅁䅁允䅁䅁䅕桅兑噐䕫樸䴸䅉䅅䅁䙁䅁䅁睁䅁䅁䅁权䅁䅁䅁兂䅁䅁䅁䭁扃䅑䅯杒䅁䅁䅯睑䅁䅁䅅䅁䉁䅁䅁兂奁䙫獋套剰䅑杷允䅁䅁䅕䅁䑁䅁䅁䅁䭁䅁䅁䅁䙁䅁䅁䅁䅁䱳䅎权䝂䅁䅁权䑂䅁䅁允䅁䅁䅅䅁䙁䥁⭱⽊敱䍦䅖䍄䉁䅁䅁兂䅁䅁䅍䅁䅁䅁䅯䅁䅁䅁䅕䅁䅁䅁㡃䕴䭁䕁䅙䅁䭁䕁䅍䅁䉁䅁䅁允䅁䅁䅕⽯䍣呑㙎稵䴸䅉䅅䅁䙁䅁䅁睁䅁䅁䅁权䅁䅁䅁兂䅁䅁䅁䭁㍡䅑䅯杒䅁䅁䅯睑䅁䅁䅅䅁䉁䅁䅁兂祄㠯⽢㕇唹䅑杷允䅁䅁䅕䅁䑁䅁䅁䅁䭁䅁䅁䅁䙁䅁䅁䅁䅁䭨䅆权䝂䅁䅁权䑂䅁䅁允䅁䅁䅅䅁䙁䑁䝉獭䙬睕䄵䍄䉁䅁䅁兂䅁䅁䅍䅁䅁䅁䅯䅁䅁䅁䅕䅁䅁䅁祂ひ䭁䕁䅙䅁䭁䕁䅍䅁䉁䅁䅁允䅁䅁䅕畲䴶⽷父こ䵁䅉䅅䅁䙁䅁䅁睁䅁䅁䅁权䅁䅁䅁兂䅁䅁䅁䵁硋䅑䅯杒䅁䅁䅯兒䅁䅁䅅䅁䉁䅁䅁兂湃潄䤹ど坷䅑杷允䅁䅁䅕䅁䑁䅁䅁䅁䭁䅁䅁䅁䙁䅁䅁䅁䅁牡䅨权䝂䅁䅁权䑂䅁䅁允䅁䅁䅅䅁䙁䑁睳睄偲䕮䅚䍄䉁䅁䅁兂䅁䅁䅍䅁䅁䅁䅯䅁䅁䅁䅕䅁䅁䅁䅄䕥䭁䕁䅙䅁䭁䕁䅍䅁䉁䅁䅁允䅁䅁䅕䅬䡧奒獓こ䵁䅉䅅䅁䙁䅁䅁睁䅁䅁䅁权䅁䅁䅁兂䅁䅁䅁䩁㙗䅑䅯杒䅁䅁䅯睑䅁䅁䅅䅁䉁䅁䅁兂癁癇扃㘸灌睐杷允䅁䅁䅕䅁䑁䅁䅁䅁䭁䅁䅁䅁䙁䅁䅁䅁䅁㝭䅴权䝂䅁䅁权䑂䅁䅁允䅁䅁䅅䅁䙁䕁杸瘹䐳嘯䅆䍄䉁䅁䅁兂䅁䅁䅍䅁䅁䅁䅯䅁䅁䅁䅕䅁䅁䅁牃啶䭁䕁䅙䅁䭁䕁䅍䅁䉁䅁䅁允䅁䅁䅕療祶㍅塡啒䵁䅉䅅䅁䙁䅁䅁睁䅁䅁䅁权䅁䅁䅁兂䅁䅁䅁䡁汩䅑䅯杒䅁䅁䅯睑䅁䅁䅅䅁䉁䅁䅁兂⽃㕷愶危䕑䅑杷允䅁䅁䅕䅁䑁䅁䅁䅁䭁䅁䅁䅁䙁䅁䅁䅁䅁牭䅊权䝂䅁䅁权䑂䅁䅁允䅁䅁䅅䅁䙁䡁癭癱稶唶䅰䍄䉁䅁䅁兂䅁䅁䅍䅁䅁䅁䅯䅁䅁䅁䅕䅁䅁䅁㙁ぱ䭁䕁䅙䅁䭁䕁䅍䅁䉁䅁䅁允䅁䅁䅕浮湴䍇䡊稯䴸䅉䅅䅁䙁䅁䅁睁䅁䅁䅁权䅁䅁䅁兂䅁䅁䅁䭁瑱䅑䅯杒䅁䅁䅯睑䅁䅁䅅䅁䉁䅁䅁兂㍁瑕䤱卤汐睐杷允䅁䅁䅕䅁䑁䅁䅁䅁䭁䅁䅁䅁䙁䅁䅁䅁䅁䩱䅆权䝂䅁䅁权䑂䅁䅁允䅁䅁䅅䅁䙁佁ざ乬剎框䅚䍄䉁䅁䅁兂䅁䅁䅍䅁䅁䅁䅯䅁䅁䅁䅕䅁䅁䅁䩄䕴䭁䕁䅣䅁䭁䑁䄸䅁䉁䅁䅁允䅁䅁䄴䅆䅁䑁䅅杍畁䑁䅫兎ㅁ䑁䅑杍㕁䅁䅁䍄䉁䅁䅁兂䅁䅁䅍䅁䅁䅁䅯䅁䅁䅁䅕䅁䅁䅁偁䕵䭁䕁䅙䅁䭁䕁䅍䅁䉁䅁䅁允䅁䅁䅕剙䕥剘㉂味䴸䅉䅅䅁䙁䅁䅁睁䅁䅁䅁权䅁䅁䅁兂䅁䅁䅁䉁㙩䅑䅯杒䅁䅁䅯睑䅁䅁䅅䅁䉁䅁䅁兂ㅃ灔洫啰奮睐杷允䅁䅁䅕䅁䑁䅁䅁䅁䭁䅁䅁䅁䙁䅁䅁䅁䅁䠰䄱权䝂䅁䅁权䑂䅁䅁允䅁䅁䅅䅁䙁䑁啷䝉䍯歔䅤䍄䉁䅁䅁兂䅁䅁䅍䅁䅁䅁䅯䅁䅁䅁䅕䅁䅁䅁㉂啰䭁䕁䅙䅁䭁䕁䅍䅁䉁䅁䅁允䅁䅁䅕㑤杵䨰潷歏䵁䅉䅅䅁䙁䅁䅁睁䅁䅁䅁权䅁䅁䅁兂䅁䅁䅁䱁づ䅑䅯杒䅁䅁䅯睑䅁䅁䅅䅁䉁䅁䅁兂睃䤸䅹婵㝄睐杷允䅁䅁䅕䅁䑁䅁䅁䅁䭁䅁䅁䅁䙁䅁䅁䅁䅁䰲䅤权䝂䅁䅁权䑂䅁䅁允䅁䅁䅅䅁䙁偁奖䥒奄歅䄱䍄䉁䅁䅁兂䅁䅁䅍䅁䅁䅁䅯䅁䅁䅁䅕䅁䅁䅁灂䕵䭁䕁䅙䅁䭁䕁䅍䅁䉁䅁䅁允䅁䅁䅕坒嘴噵歘橸䴸䅉䅅䅁䙁䅁䅁睁䅁䅁䅁权䅁䅁䅁兂䅁䅁䅁䥁㙥䅑䅯杒䅁䅁䅯睑䅁䅁䅅䅁䉁䅁䅁兂㍄瑑䱳卢唯睶杷允䅁䅁䅕䅁䑁䅁䅁䅁䭁䅁䅁䅁䙁䅁䅁䅁䅁䩯䅨权䝂䅁䅁权䑂䅁䅁允䅁䅁䅅䅁䙁乁が灍䔳歑䅆䍄䉁䅁䅁兂䅁䅁䅍䅁䅁䅁䅯䅁䅁䅁䅕䅁䅁䅁捁歱䭁䕁䅙䅁䭁䕁䅍䅁䉁䅁䅁允䅁䅁䅕摏㙘湂桹䱪䴸䅉䅅䅁䙁䅁䅁睁䅁䅁䅁权䅁䅁䅁兂䅁䅁䅁䱁牓䅑䅯杒䅁䅁䅯睑䅁䅁䅅䅁䉁䅁䅁兂畂扆噬䘵汢睐杷允䅁䅁䅕䅁䑁䅁䅁䅁䭁䅁䅁䅁䙁䅁䅁䅁䅁㝷䅆权䝂䅁䅁权䑂䅁䅁允䅁䅁䅅䅁䙁䍁塊夶才牣⽕䍄䉁䅁䅁兂䅁䅁䅍䅁䅁䅁䅯䅁䅁䅁䅕䅁䅁䅁硃び䭁䕁䅙䅁䭁䕁䅍䅁䉁䅁䅁允䅁䅁䅕剏氳䩤呔呷䴸䅉䅅䅁䙁䅁䅁睁䅁䅁䅁权䅁䅁䅁兂䅁䅁䅁䝁㑵䅑䅯杒䅁䅁䅯睑䅁䅁䅅䅁䉁䅁䅁兂䑃睐⬳偎穩睶杷允䅁䅁䅕䅁䑁䅁䅁䅁䭁䅁䅁䅁䙁䅁䅁䅁䅁㝆䅰权䝂䅁䅁权䑂䅁䅁允䅁䅁䅅䅁䙁偁汷⽤祑桮䅊䍄䉁䅁䅁兂䅁䅁䅍䅁䅁䅁䅯䅁䅁䅁䅕䅁䅁䅁扄ふ䭁䕁䅙䅁䭁䕁䅍䅁䉁䅁䅁允䅁䅁䅯睊䅁䅁杷允䅁䅁䅕䅁䑁䅁䅁䅁䭁䅁䅁䅁䙁䅁䅁䅁䅁䩰䅨权䝂䅁䅁权䑂䅁䅁允䅁䅁䅅䅁䙁䱁㍧搴䔶㕥⽏䍄䉁䅁䅁兂䅁䅁䅍䅁䅁䅁䅯䅁䅁䅁䅕䅁䅁䅁煃ば䭁䕁䅙䅁䭁䕁䅍䅁䉁䅁䅁允䅁䅁䅕甸䡐硪堹歄䵁䅉䅅䅁䙁䅁䅁睁䅁䅁䅁权䅁䅁䅁兂䅁䅁䅁䅁砫䅑䅯杒䅁䅁䅯睑䅁䅁䅅䅁䉁䅁䅁兂煂䭇㕙䐴啸䅑杷允䅁䅁䅕䅁䑁䅁䅁䅁䭁䅁䅁䅁䙁䅁䅁䅁䅁䱅䅚权䝂䅁䅁权䑂䅁䅁允䅁䅁䅅䅁䙁䑁关䬱椴敇⽅䍄䉁䅁䅁兂䅁䅁䅍䅁䅁䅁䅯䅁䅁䅁䅕䅁䅁䅁乁啵䭁䕁䅙䅁䭁䕁䅍䅁䉁䅁䅁允䅁䅁䅕㉳䱘牬䘰ざ䵁䅉䅅䅁䙁䅁䅁睁䅁䅁䅁权䅁䅁䅁兂䅁䅁䅁䥁㝏䅑䅯杒䅁䅁䅯睑䅁䅁䅅䅁䉁䅁䅁兂畁䡣獐砯慄睐杷允䅁䅁䅕䅁䑁䅁䅁䅁䭁䅁䅁䅁䙁䅁䅁䅁䅁䩃䄱权䝂䅁䅁权䑂䅁䅁允䅁䅁䅅䅁䙁䑁獱爵慃睑䅆䍄䉁䅁䅁兂䅁䅁䅍䅁䅁䅁䅯䅁䅁䅁䅕䅁䅁䅁㡁ぱ䭁䕁䅙䅁䭁䕁䅍䅁䉁䅁䅁允䅁䅁䅕氫䩆潚煃吱䴸䅉䅅䅁䙁䅁䅁睁䅁䅁䅁权䅁䅁䅁兂䅁䅁䅁偁䙩䅑䅯杒䅁䅁䅯睑䅁䅁䅅䅁䉁䅁䅁兂⭄煭坑児䱖䅑杷允䅁䅁䅕䅁䑁䅁䅁䅁䭁䅁䅁䅁䙁䅁䅁䅁䅁㝷䄹权䝂䅁䅁权䑂䅁䅁允䅁䅁䅅䅁䙁䑁䭗剉䱖⭯⽷䍄䉁䅁䅁兂䅁䅁䅍䅁䅁䅁䅯䅁䅁䅁䅕䅁䅁䅁䑂び䭁䕁䅙䅁䭁䕁䅍䅁䉁䅁䅁允䅁䅁䅕䝅䵑晘䄵樵䴸䅉䅅䅁䙁䅁䅁睁䅁䅁䅁权䅁䅁䅁兂䅁䅁䅁䍁㉡䅑䅯杒䅁䅁䅯睑䅁䅁䅅䅁䉁䅁䅁兂䅂唶杈婖做䅑杷允䅁䅁䅕䅁䑁䅁䅁䅁䭁䅁䅁䅁䙁䅁䅁䅁䅁䡫䅨权䝂䅁䅁权䑂䅁䅁允䅁䅁䅅䅁䙁䑁呷㥫㙨么⽉䍄䉁䅁䅁兂䅁䅁䅍䅁䅁䅁䅯䅁䅁䅁䅕䅁䅁䥁湃䕸䭁䕁䅙䅁䭁䕁䅍䅁䉁䅁䅁允䅁䅁䅕䐷䙙䝘䱃啄䵁䅉䅅䅁䙁䅁䅁睁䅁䅁䅁权䅁䅁䅁兂䅁䅁䅁䅁她䅑䅯杒䅁䅁䅯䅒䅁䅁䅅䅁䉁䅁䅁兂䵂䱯が䕰睦睐杷允䅁䅁䅕䅁䑁䅁䅁䅁䭁䅁䅁䅁䙁䅁䅁䅁䅁䨰䄱权䝂䅁䅁权䕂䅁䅁允䅁䅁䅅䅁䙁䙁䡙杈㕂祈䅨䍄䉁䅁䅁兂䅁䅁䅍䅁䅁䅁䅯䅁䅁䅁䅕䅁䅁䅁㙁ぱ䭁䕁䅣䅁䭁䑁䅷䅁䉁䅁䅁允䅁䅁䄴䅆䅁䑁䅉兎畁䑁䅅兎㉁䑁䅉兏穁䅁䅁䍄䉁䅁䅁兂䅁䅁䅍䅁䅁䅁䅯䅁䅁䅁䅕䅁䅁䅁睃び䭁䕁䅙䅁䭁䕁䅑䅁䉁䅁䅁允䅁䅁䅕此奈坂⽈か䵁䅉䅅䅁䙁䅁䅁睁䅁䅁䅁权䅁䅁䅁兂䅁䅁䅁䩁㝵䅑䅯杒䅁䅁䅯䅒䅁䅁䅅䅁䉁䅁䅁兂呃樴兤䥘剴䅑杷允䅁䅁䅕䅁䑁䅁䅁䅁䭁䅁䅁䅁䙁䅁䅁䅁䅁䭴䅴权䝂䅁䅁权䕂䅁䅁允䅁䅁䅅䅁䙁䑁㡏智㉁㕷⽳䍄䉁䅁䅁兂䅁䅁䅍䅁䅁䅁䅯䅁䅁䅁䅕䅁䅁䅁䙂䕴䭁䕁䅙䅁䭁䕁䅑䅁䉁䅁䅁允䅁䅁䅕佇䉭䝈䕙䑺䴸䅉䅅䅁䙁䅁䅁睁䅁䅁䅁权䅁䅁䅁兂䅁䅁䅁䉁煱䅑䅯杒䅁䅁䅯䅒䅁䅁䅅䅁䉁䅁䅁兂乁獢㌳潯汄睐杷允䅁䅁䅕䅁䑁䅁䅁䅁䭁䅁䅁䅁䙁䅁䅁䅁䅁煕䅴权䝂䅁䅁权䕂䅁䅁允䅁䅁䅅䅁䙁䵁䉴佒杭䙧䅊䍄䉁䅁䅁兂䅁䅁䅍䅁䅁䅁䅯䅁䅁䅁䅕䅁䅁䅁浃䕶䭁䑁䅯䅁䭁䑁䅷䅁䉁䅁䅁允䅁䅁䄴杅䅁䑁䅉睎穁䑁䅕兏硁䑁䅁兏䅁䅁杷允䅁䅁䅕䅁䑁䅁䅁䅁䭁䅁䅁䅁䙁䅁䅁䅁䅁䭨䅆权䝂䅁䅁权䕂䅁䅁允䅁䅁䅅䅁䙁䙁夯䕇瑥䉁䅰䍄䉁䅁䅁兂䅁䅁䅍䅁䅁䅁䅯䅁䅁䅁䅕䅁䅁䅁潄啩䭁䕁䅣䅁䭁䑁䄴䅁䉁䅁䅁允䅁䅁䄴杅䅁䑁䅉杌㑁䑁䅁免㑁䑁䅧免䅁䅁杷允䅁䅁䅕䅁䑁䅁䅁䅁䭁䅁䅁䅁䙁䅁䅁䅁䅁䭌䄵权䝂䅁䅁权䕂䅁䅁允䅁䅁䅅䅁䙁乁䭍㍎䱬稳䄵䍄䉁䅁䅁兂䅁䅁䅍䅁䅁䅁䅯䅁䅁䅁䅕䅁䅁䅁䍄啳䭁䕁䅙䅁䭁䕁䅑䅁䉁䅁䅁允䅁䅁䅕煏㍭乶㑌歆䵁䅉䅅䅁䙁䅁䅁睁䅁䅁䅁权䅁䅁䅁兂䅁䅁䅁䉁穭䅑䅯杒䅁䅁䅯䅒䅁䅁䅅䅁䉁䅁䅁兂䕄䥮呍桰湲睐杷允䅁䅁䅕䅁䑁䅁䅁䅁䭁䅁䅁䅁䙁䅁䅁䅁䅁䱶䅒权䝂䅁䅁权䕂䅁䅁允䅁䅁䅅䅁䙁䩁呔啕䠵扏⼰䍄䉁䅁䅁兂䅁䅁䅍䅁䅁䅁䅯䅁䅁䅁䅕䅁䅁䅁䍃ふ䭁䕁䅙䅁䭁䕁䅑䅁䉁䅁䅁允䅁䅁䅕牄䉭ㅌ䩉䐱䴸䅉䅅䅁䙁䅁䅁睁䅁䅁䅁权䅁䅁䅁兂䅁䅁䅁䝁㑵䅑䅯杒䅁䅁䅯䅒䅁䅁䅅䅁䉁䅁䅁兂敁㍁䵧䐴先睶杷允䅁䅁䅕䅁䑁䅁䅁䅁䭁䅁䅁䅁䙁䅁䅁䅁䅁牡䅨权䝂䅁䅁权䕂䅁䅁允䅁䅁䅅䅁䙁䡁呴湦䍊䑶䄵䍄䉁䅁䅁兂䅁䅁䅍䅁䅁䅁䅯䅁䅁䅁䅕䅁䅁䅁ぁ歲䭁䕁䅙䅁䭁䕁䅑䅁䉁䅁䅁允䅁䅁䅕娷瑁䍶瀵穷䴸䅉䅅䅁䙁䅁䅁睁䅁䅁䅁权䅁䅁䅁兂䅁䅁䅁䩁㙗䅑䅯杒䅁䅁䅯䅒䅁䅁䅅䅁䉁䅁䅁兂ぃ䅊䝘げ祵睐杷允䅁䅁䅕䅁䑁䅁䅁䅁䭁䅁䅁䅁䙁䅁䅁䅁䅁䩯䅨权䝂䅁䅁权䕂䅁䅁允䅁䅁䅅䅁䙁䵁汌坷扵䕑䅤䍄䉁䅁䅁兂䅁䅁䅍䅁䅁䅁䅯䅁䅁䅁䅕䅁䅁䅁煃啲䭁䕁䅙䅁䭁䕁䅑䅁䉁䅁䅁允䅁䅁䅕奙瀷睮浺䐲䴸䅉䅅䅁䙁䅁䅁睁䅁䅁䅁权䅁䅁䅁兂䅁䅁䅁䩁条䅑䅯杒䅁䅁䅯䅒䅁䅁䅅䅁䉁䅁䅁兂獃欸欳灢獢睐杷允䅁䅁䅕䅁䑁䅁䅁䅁䭁䅁䅁䅁䙁䅁䅁䅁䅁䩑䅎权䝂䅁䅁权䕂䅁䅁允䅁䅁䅅䅁䙁䡁桔丳㜴癶⽅䍄䉁䅁䅁兂䅁䅁䅍䅁䅁䅁䅯䅁䅁䅁䅕䅁䅁䅁啁の䭁䕁䅙䅁䭁䕁䅑䅁䉁䅁䅁允䅁䅁䅕汳䩈楒払扸䴸䅉䅅䅁䙁䅁䅁睁䅁䅁䅁权䅁䅁䅁兂䅁䅁䅁䡧䉶䅑䅯杒䅁䅁䅯䅒䅁䅁䅅䅁䉁䅁䅁兂㕂剕ㅺ㡥穕䅑杷允䅁䅁䅕䅁䑁䅁䅁䅁䭁䅁䅁䅁䙁䅁䅁䅁䅁煤䅖权䝂䅁䅁权䕂䅁䅁允䅁䅁䅅䅁䙁䝁䅇ㅋ䉂䑸䅖䍄䉁䅁䅁兂䅁䅁䅍䅁䅁䅁䅯䅁䅁䅁䅕䅁䅁䅁䭂䕴䭁䕁䅙䅁䭁䕁䅑䅁䉁䅁䅁允䅁䅁䅕穎嘶㡈慮含䴸䅉䅅䅁䙁䅁䅁睁䅁䅁䅁权䅁䅁䅁兂䅁䅁䅁䅁㐫䅑䅯杒䅁䅁䅯䅒䅁䅁䅅䅁䉁䅁䅁兂䅁䅁䅁䅁䅁䅁杷允䅁䅁䅕䅁䑁䅁䅁䅁䭁䅁䅁䅁䙁䅁䅁䅁䅁䭈䅰权䝂䅁䅁权䕂䅁䅁允䅁䅁䅅䅁䙁䱁㉐档䩋㝍⽉䍄䉁䅁䅁兂䅁䅁䅍䅁䅁䅁䅯䅁䅁䅁䅕䅁䅁䅁奄ぴ䭁䕁䅙䅁䭁䕁䅑䅁䉁䅁䅁允䅁䅁䅕昰こ㔷䅯䕕䵁䅉䅅䅁䙁䅁䅁睁䅁䅁䅁权䅁䅁䅁兂䅁䅁䅁䍁稲䅑䅯杒䅁䅁䅯䅒䅁䅁䅅䅁䉁䅁䅁兂㉂晁汮場䍬䅑杷允䅁䅁䅕䅁䑁䅁䅁䅁䭁䅁䅁䅁䙁䅁䅁䅁䅁䩯䅴权䝂䅁䅁权䕂䅁䅁允䅁䅁䅅䅁䙁䑁獦灁婋汄䅊䍄䉁䅁䅁兂䅁䅁䅍䅁䅁䅁䅯䅁䅁䅁䅕䅁䅁䅁慃歳䭁䕁䅫䅁䭁䑁䄸䅁䉁䅁䅁允䅁䅁䄴䅅䅁䑁䅍杌㑁䑁䅍䅍祁䑁䅍䅁䵁䅉䅅䅁䙁䅁䅁睁䅁䅁䅁权䅁䅁䅁兂䅁䅁䅁䵁ね䅑䅯杒䅁䅁䅯䅒䅁䅁䅅䅁䉁䅁䅁兂塁卷㉫䭁楪睐杷允䅁䅁䅕䅁䑁䅁䅁䅁䭁䅁䅁䅁䙁䅁䅁䅁䅁牊䅚权䝂䅁䅁权䕂䅁䅁允䅁䅁䅅䅁䙁䑁ㄸ偒摵啂䄹䍄䉁䅁䅁兂䅁䅁䅍䅁䅁䅁䅯䅁䅁䅁䅕䅁䅁䅁塁歵䭁䕁䅙䅁䭁䕁䅑䅁䉁䅁䅁允䅁䅁䅕䰶慍乭汃啅䵁䅉䅅䅁䙁䅁䅁睁䅁䅁䅁权䅁䅁䅁兂䅁䅁䅁乁㝵䅑䅯杒䅁䅁䅯䅒䅁䅁䅅䅁䉁䅁䅁权湁䅁䅁䍄䉁䅁䅁兂䅁䅁䅍䅁䅁䅁䅯䅁䅁䅁䅕䅁䅁䅁歃䕭䭁䕁䅙䅁䭁䕁䅑䅁䉁䅁䅁允䅁䅁䅕䜱刹ぶ㥘橸䴸䅉䅅䅁䙁䅁䅁睁䅁䅁䅁权䅁䅁䅁兂䅁䅁䅁䍁稶䅑䅯杒䅁䅁䅯䅒䅁䅁䅅䅁䉁䅁䅁兂㡂婥共但挳睐杷允䅁䅁䅕䅁䑁䅁䅁䅁䭁䅁䅁䅁䙁䅁䅁䅁䅁䙧䅆权䝂䅁䅁权䕂䅁䅁允䅁䅁䅅䅁䙁䡁塑婌䄸⽋⽍䍄䉁䅁䅁兂䅁䅁䅍䅁䅁䅁䅯䅁䅁䅁䅕䅁䅁䅁牃啶䭁䕁䅙䅁䭁䕁䅑䅁䉁䅁䅁允䅁䅁䅕㑲㙉坲汓け䵁䅉䅅䅁䙁䅁䅁睁䅁䅁䅁权䅁䅁䅁兂䅁䅁䅁䑁牱䅑䅯杒䅁䅁䅯䅒䅁䅁䅅䅁䉁䅁䅁兂䭂䱗捺㥃㡔睐杷允䅁䅁䅕䅁䑁䅁䅁䅁䭁䅁䅁䅁䙁䅁䅁䅁䅁䱅䅚权䝂䅁䅁权䕂䅁䅁允䅁䅁䅅䅁䙁乁䕰瘹䤳㤶⽯䍄䉁䅁䅁兂䅁䅁䅍䅁䅁䅁䅯䅁䅁䅁䅕䅁䅁䅁乁啵䭁䕁䅙䅁䭁䕁䅑䅁䉁䅁䅁允䅁䅁䅕発㉁㥷晶さ䵁䅉䅅䅁䙁䅁䅁睁䅁䅁䅁权䅁䅁䅁兂䅁䅁䅁䉁㙩䅑䅯杒䅁䅁䅯䅒䅁䅁䅅䅁䉁䅁䅁兂㉄䅰䑂䵰䡪睐杷允䅁䅁䅕䅁䑁䅁䅁䅁䭁䅁䅁䅁䙁䅁䅁䅁䅁䩱䅆权䝂䅁䅁权䕂䅁䅁允䅁䅁䅅䅁䙁䡁瀫愯㉘睚䅎䍄䉁䅁䅁兂䅁䅁䅍䅁䅁䅁䅯䅁䅁䅁䅕䅁䅁䅁䥁啮䭁䕁䅙䅁䭁䕁䅑䅁䉁䅁䅁允䅁䅁䅕䑈睨䴴䉃吹䴸䅉䅅䅁䙁䅁䅁睁䅁䅁䅁权䅁䅁䅁兂䅁䅁䅁乁㥂䅑䅯杒䅁䅁䅯䅒䅁䅁䅅䅁䉁䅁䅁兂㍁割氹剄䥴䅑杷允䅁䅁䅕䅁䑁䅁䅁䅁䭁䅁䅁䅁䙁䅁䅁䅁䅁䭍䅤权䝂䅁䅁权䕂䅁䅁允䅁䅁䅅䅁䙁偁其唷㍏㡄⼰䍄䉁䅁䅁兂䅁䅁䅍䅁䅁䅁䅯䅁䅁䅁䅕䅁䅁䅁䭂䕱䭁䕁䅙䅁䭁䕁䅑䅁䉁䅁䅁允䅁䅁䅕㕵⽓此㥭穮䴸䅉䅅䅁䙁䅁䅁睁䅁䅁䅁权䅁䅁䅁兂䅁䅁䅁偁䙩䅑䅯杒䅁䅁䅯䅒䅁䅁䅅䅁䉁䅁䅁兂坄噯䡡灗伱䅑杷允䅁䅁䅕䅁䑁䅁䅁䅁䭁䅁䅁䅁䙁䅁䅁䅁䅁捯䅆权䝂䅁䅁权䕂䅁䅁允䅁䅁䅅䅁䙁䑁剈偷䥭啲䅤䍄䉁䅁䅁兂䅁䅁䅍䅁䅁䅁䅯䅁䅁䅁䅕䅁䅁䅁慃歳䭁䕁䅙䅁䭁䕁䅑䅁䉁䅁䅁允䅁䅁䅕吰⭵煫⭋歔䵁䅉䅅䅁䙁䅁䅁睁䅁䅁䅁权䅁䅁䅁兂䅁䅁䅁䕁穏䅑䅯杒䅁䅁䅯䅒䅁䅁䅅䅁䉁䅁䅁兂䉂䄲桖㑆汔睐杷允䅁䅁䅕䅁䑁䅁䅁䅁䭁䅁䅁䅁䙁䅁䅁䅁䅁扡䅨权䝂䅁䅁权䕂䅁䅁允䅁䅁䅅䅁䙁䵁祄捁䡳䡌⼫䍄䉁䅁䅁兂䅁䅁䅍䅁䅁䅁䅯䅁䅁䅁䅕䅁䅁䅁元䕥䭁䕁䅙䅁䭁䕁䅑䅁䉁䅁䅁允䅁䅁䅕扦偎桑偂䑩䴸䅉䅅䅁䙁䅁䅁睁䅁䅁䅁权䅁䅁䅁兂䅁䅁䅁䥁㙥䅑䅯杒䅁䅁䅯䅒䅁䅁䅅䅁䉁䅁䅁兂婂䝘硎捪剕䅷杷允䅁䅁䅕䅁䑁䅁䅁䅁䭁䅁䅁䅁䙁䅁䅁䅁䅃㡰䅒权䝂䅁䅁权䕂䅁䅁允䅁䅁䅅䅁䙁乁䙮湰㍹硔䅆䍄䉁䅁䅁兂䅁䅁䅍䅁䅁䅁䅯䅁䅁䅁䅕䅁䅁䅁䵁䕭䭁䕁䅙䅁䭁䕁䅕䅁䉁䅁䅁允䅁䅁䅕楕䔰煳呤樫䴸䅉䅅䅁䙁䅁䅁睁䅁䅁䅁权䅁䅁䅁兂䅁䅁䅁䱁づ䅑䅯杒䅁䅁䅯兒䅁䅁䅅䅁䉁䅁䅁兂㕃㡉杷呋⭔睐杷允䅁䅁䅕䅁䑁䅁䅁䅁䭁䅁䅁䅁䙁䅁䅁䅁䅁煇䅰权䝂䅁䅁权䙂䅁䅁允䅁䅁䅅䅁䙁䅁⭵䅘奯倸⽕䍄䉁䅁䅁兂䅁䅁䅍䅁䅁䅁䅯䅁䅁䅁䅕䅁䅁䅁畁啯䭁䕁䅙䅁䭁䕁䅕䅁䉁䅁䅁允䅁䅁䅕㌴穪桊乄歉䵁䅉䅅䅁䙁䅁䅁睁䅁䅁䅁权䅁䅁䅁兂䅁䅁䅁䥁㙥䅑䅯兔䅁䅁䅯児䅁䅁䅅䅁䉁䅁䅁杄啁䅁䅁杍㑁䑁䅅杌穁䑁䅫睍㕁䑁䅍䅁䵁䅉䅅䅁䙁䅁䅁睁䅁䅁䅁权䅁䅁䅁兂䅁䅁䅁䥁桩䅑䅯杒䅁䅁䅯兒䅁䅁䅅䅁䉁䅁䅁兂敁㑐牅敒猯睐杷允䅁䅁䅕䅁䑁䅁䅁䅁䭁䅁䅁䅁䙁䅁䅁䅁䅁扌䅎权䝂䅁䅁权䙂䅁䅁允䅁䅁䅅䅁䙁䑁坸䉓瀷啱䅨䍄䉁䅁䅁兂䅁䅁䅍䅁䅁䅁䅯䅁䅁䅁䅕䅁䅁䅁㑂啰䭁䕁䅙䅁䭁䕁䅕䅁䉁䅁䅁允䅁䅁䅕奉䍳䘳灢啂䵁䅉䅅䅁䙁䅁䅁睁䅁䅁䅁权䅁䅁䅁兂䅁䅁䅁䕁し䅑䅯杒䅁䅁䅯兒䅁䅁䅅䅁䉁䅁䅁兂䕄䙍嘫潇䨯睐杷允䅁䅁䅕䅁䑁䅁䅁䅁䭁䅁䅁䅁䙁䅁䅁䅁䅁煔䅤权䝂䅁䅁权䙂䅁䅁允䅁䅁䅅䅁䙁䝁ぶㅊ牺橤䅂䍄䉁䅁䅁兂䅁䅁䅍䅁䅁䅁䅯䅁䅁䅁䅕䅁䅁䅁䑃ふ䭁䕁䅙䅁䭁䕁䅕䅁䉁䅁䅁允䅁䅁䅕灶ㄴ㕈煎樰䴸䅉䅅䅁䙁䅁䅁睁䅁䅁䅁权䅁䅁䅁兂䅁䅁䅁乁㥂䅑䅯杒䅁䅁䅯兒䅁䅁䅅䅁䉁䅁䅁兂佄塐浳汤兂䅑杷允䅁䅁䅕䅁䑁䅁䅁䅁䭁䅁䅁䅁䙁䅁䅁䅁䅁䭌䄵权䝂䅁䅁权䙂䅁䅁允䅁䅁䅅䅁䙁䥁杧牕婳䑏䄱䍄䉁䅁䅁兂䅁䅁䅍䅁䅁䅁䅯䅁䅁䅁䅕䅁䅁䅁婁び䭁䕁䅙䅁䭁䕁䅕䅁䉁䅁䅁允䅁䅁䅕㕆湓穋䥚樵䴸䅉䅅䅁䙁䅁䅁睁䅁䅁䅁权䅁䅁䅁兂䅁䅁䅁䱁穃䅑䅯杒䅁䅁䅯兒䅁䅁䅅䅁䉁䅁䅁兂浃ぶ㍇㝡煫䅑杷允䅁䅁䅕䅁䑁䅁䅁䅁䭁䅁䅁䅁䙁䅁䅁䅁䅁䭎䄵权䝂䅁䅁权䙂䅁䅁允䅁䅁䅅䅁䙁䙁浢䑡捇㠲⽍䍄䉁䅁䅁兂䅁䅁䅍䅁䅁䅁䅯䅁䅁䅁䅕䅁䅁䅁浃ぴ䭁䕁䅙䅁䭁䕁䅕䅁䉁䅁䅁允䅁䅁䅕䠹䭎睢杸さ䵁䅉䅅䅁䙁䅁䅁睁䅁䅁䅁权䅁䅁䅁兂䅁䅁䅁䝁㑱䅑䅯杒䅁䅁䅯兒䅁䅁䅅䅁䉁䅁䅁兂䭂奏瑺瑂㙧䅑杷允䅁䅁䅕䅁䑁䅁䅁䅁䭁䅁䅁䅁䙁䅁䅁䅁䅁䡷䅨权䝂䅁䅁权䙂䅁䅁允䅁䅁䅅䅁䙁乁挵啷づで䅖䍄䉁䅁䅁兂䅁䅁䅍䅁䅁䅁䅯䅁䅁䅁䅕䅁䅁䅁㑄啨䭁䕁䅙䅁䭁䕁䅕䅁䉁䅁䅁允䅁䅁䅕㡶䘫䐵湂歔䵁䅉䅅䅁䙁䅁䅁睁䅁䅁䅁权䅁䅁䅁兂䅁䅁䅁䩁祱䅑䅯杒䅁䅁䅯兒䅁䅁䅅䅁䉁䅁䅁兂剃㕅呶坉偖䅑杷允䅁䅁䅕䅁䑁䅁䅁䅁䭁䅁䅁䅁䙁䅁䅁䅁䅁煬䅂权䝂䅁䅁权䙂䅁䅁允䅁䅁䅅䅁䙁䩁㥑佉晑獋⼰䍄䉁䅁䅁兂䅁䅁䅍䅁䅁䅁䅯䅁䅁䅁䅕䅁䅁䅁䥁啮䭁䕁䅙䅁䭁䕁䅕䅁䉁䅁䅁允䅁䅁䅕㉌㑷祏稱樹䴸䅉䅅䅁䙁䅁䅁睁䅁䅁䅁权䅁䅁䅁兂䅁䅁䅁䩁㑂䅑䅯杒䅁䅁䅯兒䅁䅁䅅䅁䉁䅁䅁兂湄湪㉏偕乃睐杷允䅁䅁䅕䅁䑁䅁䅁䅁䭁䅁䅁䅁䙁䅁䅁䅁䅁䩯䅨权䝂䅁䅁权䙂䅁䅁允䅁䅁䅅䅁䙁佁吶䅲噬䕎䅖䍄䉁䅁䅁䅂䅁䅁䅍䅁䅁䅁䅯䅁䅁䅁䅕䅁䅁䅁权䕭䭁䑁䅉䅁䉁䅁䅁允䅁䅁䅯免䅁䅁杷允䅁䅁䅕䅁䑁䅁䅁䅁䭁䅁䅁䅁䙁䅁䅁䅁䅁䩆䄹权䝂䅁䅁权䙂䅁䅁允䅁䅁䅅䅁䙁䕁癰䙄呂䵭⽓䍄䉁䅁䅁兂䅁䅁䅍䅁䅁䅁䅯䅁䅁䅁䅕䅁䅁䥁㝂啷䭁䕁䅙䅁䭁䕁䅕䅁䉁䅁䅁允䅁䅁䅕䝰㡥䙤祒䕑䵁䅉䅅䅁䙁䅁䅁睁䅁䅁䅁权䅁䅁䅁兂䅁䅁䅁佁桩䅑䅯杒䅁䅁䅯兒䅁䅁䅅䅁䉁䅁䅁兂⽁㕈䄷夰䥆䅑杷允䅁䅁䅕䅁䑁䅁䅁䅁䭁䅁䅁䅁䙁䅁䅁䅁䅁煤䅖权䝂䅁䅁权䙂䅁䅁允䅁䅁䅅䅁䙁佁圯楎㑢䑒䅤䍄䉁䅁䅁兂䅁䅁䅍䅁䅁䅁䅯䅁䅁䅁䅕䅁䅁䅁扄ふ䭁䕁䅙䅁䭁䕁䅕䅁䉁䅁䅁允䅁䅁䅯睊䅁䅁杷允䅁䅁䅕䅁䑁䅁䅁䅁䭁䅁䅁䅁䙁䅁䅁䅁䅁䭕䅤权䝂䅁䅁权䙂䅁䅁允䅁䅁䅅䅁䙁䍁乺䙱刷睫䅆䍄䉁䅁䅁兂䅁䅁䅍䅁䅁䅁䅯䅁䅁䅁䅕䅁䅁䅁塁歵䭁䕁䅙䅁䭁䕁䅕䅁䉁䅁䅁允䅁䅁䅕䍫匸捰畡啉䵁䅉䅅䅁䙁䅁䅁睁䅁䅁䅁权䅁䅁䅁兂䅁䅁䅁䭁扃䅑䅯杒䅁䅁䅯兒䅁䅁䅅䅁䉁䅁䅁兂䭄䍇呓挷兤䅑杷允䅁䅁䅕䅁䑁䅁䅁䅁䭁䅁䅁䅁䙁䅁䅁䅁䅁捯䅆权䩂䅁䅁权⽁䅁䅁允䅁䅁䅅䅁佁䉁䅉䅁祁䑁䅕杌硁䑁䅫䅍祁䑁䅍䅁䵁䅉䅅䅁䙁䅁䅁睁䅁䅁䅁权䅁䅁䅁兂䅁䅁䅁乁㍩䅑䅯杒䅁䅁䅯兒䅁䅁䅅䅁䉁䅁䅁兂歄䉑⽧乣倵䅑杷允䅁䅁䅕䅁䑁䅁䅁䅁䭁䅁䅁䅁䙁䅁䅁䅁䅁䭴䅴权䝂䅁䅁权䙂䅁䅁允䅁䅁䅅䅁䙁䱁倱捣八䱲⽍䍄䉁䅁䅁兂䅁䅁䅍䅁䅁䅁䅯䅁䅁䅁䅕䅁䅁䅁䑄啳䭁䕁䅙䅁䭁䕁䅕䅁䉁䅁䅁允䅁䅁䅕㙱灊硘䩷樰䴸䅉䅅䅁䙁䅁䅁睁䅁䅁䅁权䅁䅁䅁兂䅁䅁䅁䭁㥵䅑䅯杒䅁䅁䅯兒䅁䅁䅅䅁䉁䅁䅁兂䭃䌴䭶晗⭅䅑杷允䅁䅁䅕䅁䑁䅁䅁䅁䭁䅁䅁䅁䙁䅁䅁䅁䅁扳䅎权䝂䅁䅁权䙂䅁䅁允䅁䅁䅅䅁䙁䕁坲㤵䝖㑢⽫䍄䉁䅁䅁兂䅁䅁䅍䅁䅁䅁䅯䅁䅁䅁䅕䅁䅁䅁䩄䕴䭁䕁䅙䅁䭁䕁䅕䅁䉁䅁䅁允䅁䅁䅕猰癖捍䉴䐳䴸䅉䅅䅁䙁䅁䅁睁䅁䅁䅁权䅁䅁䅁兂䅁䅁䅁䥁㝋䅑䅯杒䅁䅁䅯兒䅁䅁䅅䅁䉁䅁䅁兂兂含慮儸䙮睐杷允䅁䅁䅕䅁䑁䅁䅁䅁䭁䅁䅁䅁䙁䅁䅁䅁䅁煓䅨权䝂䅁䅁权䙂䅁䅁允䅁䅁䅅䅁䙁佁潔㉁癌㕫⽁䍄䉁䅁䅁兂䅁䅁䅍䅁䅁䅁䅯䅁䅁䅁䅕䅁䅁䅁桃啷䭁䕁䅙䅁䭁䕁䅕䅁䉁䅁䅁允䅁䅁䅕牒ㅧ摋砱䕑䵁䅉䅅䅁䙁䅁䅁睁䅁䅁䅁权䅁䅁䅁兂䅁䅁䅁䝁㑭䅑䅯杒䅁䅁䅯兒䅁䅁䅅䅁䉁䅁䅁兂乄楩嘱䜵䐲睐杷允䅁䅁䅕䅁䑁䅁䅁䅁䭁䅁䅁䅁䙁䅁䅁䅁䅁扄䅬权䝂䅁䅁权䙂䅁䅁允䅁䅁䅅䅁䙁䕁婺畆乐噮䅒䍄䉁䅁䅁兂䅁䅁䅍䅁䅁䅁䅯䅁䅁䅁䅕䅁䅁䅁潄啩䭁䕁䅙䅁䭁䕁䅕䅁䉁䅁䅁允䅁䅁䅕⽁䙊瑯歓お䵁䅉䅅䅁䙁䅁䅁睁䅁䅁䅁权䅁䅁䅁兂䅁䅁䅁䭁湱䅑䅯杒䅁䅁䅯兒䅁䅁䅅䅁䉁䅁䅁兂癁⭶䄴癰刴䅑杷允䅁䅁䅕䅁䑁䅁䅁䅁䭁䅁䅁䅁䙁䅁䅁䅁䅁煏䅴权䝂䅁䅁权䙂䅁䅁允䅁䅁䅅䅁䙁乁瑦吷噺睂䅒䍄䉁䅁䅁兂䅁䅁䅍䅁䅁䅁䅯䅁䅁䅁䅕䅁䅁䅁煃啲䭁䕁䅙䅁䭁䕁䅕䅁䉁䅁䅁允䅁䅁䅕⭍㕡䔷汐稶䴸䅉䅅䅁䙁䅁䅁睁䅁䅁䅁权䅁䅁䅁兂䅁䅁䅁䡁癋䅑䅯杒䅁䅁䅯兒䅁䅁䅅䅁䉁䅁䅁兂癃畬㑸䅦䵊䅑杷允䅁䅁䅕䅁䑁䅁䅁䅁䭁䅁䅁䅁䙁䅁䅁䅁䅁㝄䅆权䝂䅁䅁权䙂䅁䅁允䅁䅁䅅䅁䙁䕁䑗硄稯ㅚ䅎䍄䉁䅁䅁兂䅁䅁䅍䅁䅁䅁䅯䅁䅁䅁䅕䅁䅁䅁䭂䕴䭁䕁䅙䅁䭁䕁䅕䅁䉁䅁䅁允䅁䅁䅕捦佄捱晬啂䵁䅉䅅䅁䙁䅁䅁睁䅁䅁䅁权䅁䅁䅁兂䅁䅁䅁䍁稶䅑䅯杒䅁䅁䅯兒䅁䅁䅅䅁䉁䅁䅁兂穂匹㡓獶䅔睐杷允䅁䅁䅕䅁䑁䅁䅁䅁䭁䅁䅁䅁䙁䅁䅁䅁䅁䰷䅎权䝂䅁䅁权䙂䅁䅁允䅁䅁䅅䅁䙁乁慃䡰潎䵯⽧䍄䉁䅁䅁兂䅁䅁䅍䅁䅁䅁䅯䅁䅁䅁䅕䅁䅁䅁允歴䭁䕁䅙䅁䭁䕁䅕䅁䉁䅁䅁允䅁䅁䅕慴嘵住剤䑪䴸䅉䅅䅁䙁䅁䅁睁䅁䅁䅁权䅁䅁䅁兂䅁䅁䅁䅁㐫䅑䅯杒䅁䅁䅯兒䅁䅁䅅䅁䉁䅁䅁兂佂⽉䡲瑷䝺睐杷允䅁䅁䅕䅁䑁䅁䅁䅁䭁䅁䅁䅁䙁䅁䅁䅁䅁䱇䅰权䝂䅁䅁权䙂䅁䅁允䅁䅁䅅䅁䙁䝁獌⽉癇癚⽉䍄䉁䅁䅁兂䅁䅁䅍䅁䅁䅁䅯䅁䅁䅁䅕䅁䅁䅁潃啫䭁䕁䅙䅁䭁䕁䅕䅁䉁䅁䅁允䅁䅁䅕楔睘挫婩歅䵁䅉䅅䅁䙁䅁䅁睁䅁䅁䅁权䅁䅁䅁兂䅁䅁䅁䥁桓䅑䅯杒䅁䅁䅯兒䅁䅁䅅䅁䉁䅁䅁兂㑁㝨䕅內㝍䅑杷允䅁䅁䅕䅁䑁䅁䅁䅁䭁䅁䅁䅁䙁䅁䅁䅁䅁㝷䄹权䝂䅁䅁权䙂䅁䅁允䅁䅁䅅䅁䙁乁奬㍳㝧桨䅆䍄䉁䅁䅁兂䅁䅁䅍䅁䅁䅁䅯䅁䅁䅁䅕䅁䅁䅁流歴䭁䕁䅙䅁䭁䕁䅕䅁䉁䅁䅁允䅁䅁䅕䈰㑶奮㕙歔䵁䅉䅅䅁䙁䅁䅁睁䅁䅁䅁权䅁䅁䅁兂䅁䅁䅁䱁塩䅑䅯睒䅁䅁䅯睏䅁䅁䅅䅁䉁䅁䅁杄十䅁䅁睍畁䑁䅣兏㍁䑁䅙李ㅁ䅁䅁䍄䉁䅁䅁兂䅁䅁䅍䅁䅁䅁䅯䅁䅁䅁䅕䅁䅁䅁㑃ぬ䭁䕁䅣䅁䭁䑁䅷䅁䉁䅁䅁允䅁䅁䄴杅䅁䑁䅍杌㍁䑁䅁䅍睁䑁䅅兎䅁䅁杷允䅁䅁䅕䅁䑁䅁䅁䅁䭁䅁䅁䅁䙁䅁䅁䅁䅁䩵䅤权䡂䅁䅁权⭁䅁䅁允䅁䅁䅅䅁佁䉁䅁䅁祁䍁䄴兎穁䑁䅁免ぁ䅁䅁䍄䉁䅁䅁兂䅁䅁䅍䅁䅁䅁䅯䅁䅁䅁䅕䅁䅁䅁㑃ぬ䭁䕁䅣䅁䭁䑁䄸䅁䉁䅁䅁允䅁䅁䄴杅䅁䑁䅉杌祁䑁䅑䅏㍁䑁䅑李䅁䅁杷允䅁䅁䅕䅁䑁䅁䅁䅁䭁䅁䅁䅁䙁䅁䅁䅁䅁䩮䅴权䡂䅁䅁权㝁䅁䅁允䅁䅁䅅䅁佁䉁䅑䅁穁䑁䅧杌穁䑁䅫睍睁䑁䅁睎䅁䅁杷允䅁䅁䅕䅁䑁䅁䅁䅁䭁䅁䅁䅁䙁䅁䅁䅁䅁煱䄱权䡂䅁䅁权㝁䅁䅁允䅁䅁䅅䅁佁䉁䅉䅁穁䍁䄴䅏睁䑁䅣李㉁䑁䅅䅁䵁䅉䅅䅁䙁䅁䅁睁䅁䅁䅁权䅁䅁䅁兂䅁䅁䅁䵁⽏䅑䅯睒䅁䅁䅯睏䅁䅁䅅䅁䉁䅁䅁杄啁䅁䅁免祁䍁䄴睎㉁䑁䅅李ぁ䑁䅣䅁䵁䅉䅅䅁䙁䅁䅁睁䅁䅁䅁权䅁䅁䅁兂䅁䅁䅁䙁橱䅑䅯睒䅁䅁䅯睏䅁䅁䅅䅁䉁䅁䅁杄十䅁䅁杍畁䑁䅙䅍睁䑁䅕李穁䅁䅁䍄䉁䅁䅁兂䅁䅁䅍䅁䅁䅁䅯䅁䅁䅁䅕䅁䅁䅁兄啮䭁䕁䅣䅁䭁䑁䅳䅁䉁䅁䅁允䅁䅁䄴杅䅁䑁䅍杌穁䑁䅁兎睁䑁䅕䅎䅁䅁杷允䅁䅁䅕䅁䑁䅁䅁䅁䭁䅁䅁䅁䙁䅁䅁䅁䅁䭨䅆权䡂䅁䅁权㝁䅁䅁允䅁䅁䅅䅁佁䉁䅁䅁穁䍁䄴䅎㑁䑁䅧睍㕁䅁䅁䍄䉁䅁䅁兂䅁䅁䅍䅁䅁䅁䅯䅁䅁䅁䅕䅁䅁䅁䙂䕴䭁䕁䅣䅁䭁䑁䅳䅁䉁䅁䅁允䅁䅁䄴䅆䅁䑁䅙免畁䑁䅕䅎祁䑁䅙睍㑁䅁䅁䍄䉁䅁䅁兂䅁䅁䅍䅁䅁䅁䅯䅁䅁䅁䅕䅁䅁䅁畁啯䭁䕁䅣䅁䭁䑁䅳䅁䉁䅁䅁允䅁䅁䄴䅅䅁䑁䅍杌㍁䑁䅅䅏㉁䑁䅕䅁䵁䅉䅅䅁䙁䅁䅁睁䅁䅁䅁权䅁䅁䅁兂䅁䅁䅁䥁桩䅑䅯睒䅁䅁䅯睏䅁䅁䅅䅁䉁䅁䅁杄啁䅁䅁杍㑁䍁䄴兎㉁䑁䅁兎祁䑁䅫䅁䵁䅉䅅䅁䙁䅁䅁睁䅁䅁䅁权䅁䅁䅁兂䅁䅁䅁䱁穃䅑䅯睒䅁䅁䅯睏䅁䅁䅅䅁䉁䅁䅁杄允䅁䅁睍畁䑁䅙兏ぁ䑁䅫䅎䅁䅁杷允䅁䅁䅕䅁䑁䅁䅁䅁䭁䅁䅁䅁䙁䅁䅁䅁䅁煔䅤权䡂䅁䅁权㝁䅁䅁允䅁䅁䅅䅁佁䉁䅑䅁硁䑁䅍杌ぁ䑁䅧兏ぁ䑁䅁兏䅁䅁杷允䅁䅁䅕䅁䑁䅁䅁䅁䭁䅁䅁䅁䙁䅁䅁䅁䅁煱䅤权䡂䅁䅁权㝁䅁䅁允䅁䅁䅅䅁佁䉁䅉䅁硁䑁䅧杌ㅁ䑁䅁䅎㑁䑁䅅䅁䵁䅉䅅䅁䙁䅁䅁睁䅁䅁䅁权䅁䅁䅁兂䅁䅁䅁䝁㑵䅑䅯睒䅁䅁䅯睏䅁䅁䅅䅁䉁䅁䅁杄啁䅁䅁免㕁䍁䄴兎穁䑁䅧䅎穁䑁䅕䅁䵁䅉䅅䅁䙁䅁䅁睁䅁䅁䅁权䅁䅁䅁兂䅁䅁䅁䱁べ䅑䅯睒䅁䅁䅯睏䅁䅁䅅䅁䉁䅁䅁杄十䅁䅁睍畁䑁䅧䅍㍁䑁䅙李硁䅁䅁䍄䉁䅁䅁兂䅁䅁䅍䅁䅁䅁䅯䅁䅁䅁䅕䅁䅁䅁獁歲䭁䕁䅣䅁䭁䑁䅳䅁䉁䅁䅁允䅁䅁䄴杅䅁䑁䅫杌硁䑁䅫兏㕁䑁䅣兏䅁䅁杷允䅁䅁䅕䅁䑁䅁䅁䅁䭁䅁䅁䅁䙁䅁䅁䅁䅁牋䅂权䡂䅁䅁权㝁䅁䅁允䅁䅁䅅䅁佁䉁䅉䅁祁䍁䄴䅎硁䑁䅕睎穁䑁䅅䅁䵁䅉䅅䅁䙁䅁䅁睁䅁䅁䅁权䅁䅁䅁兂䅁䅁䅁䵁硋䅑䅯睒䅁䅁䅯睏䅁䅁䅅䅁䉁䅁䅁杄啁䅁䅁免㉁䍁䄴睎穁䑁䅑䅎硁䑁䅣䅁䵁䅉䅅䅁䙁䅁䅁睁䅁䅁䅁权䅁䅁䅁兂䅁䅁䅁䉁㙥䅑䅯睒䅁䅁䅯睏䅁䅁䅅䅁䉁䅁䅁杄十䅁䅁䅏畁䑁䅉杍硁䑁䅫䅏穁䅁䅁䍄䉁䅁䅁兂䅁䅁䅍䅁䅁䅁䅯䅁䅁䅁䅕䅁䅁䅁兄啦䭁䕁䅣䅁䭁䑁䅳䅁䉁䅁䅁允䅁䅁䄴䅅䅁䑁䅅杌睁䑁䅕睍穁䑁䅍䅁䵁䅉䅅䅁䙁䅁䅁睁䅁䅁䅁权䅁䅁䅁兂䅁䅁䅁䭁㍡䅑䅯睒䅁䅁䅯睏䅁䅁䅅䅁䉁䅁䅁杄十䅁䅁杍畁䑁䅍睎㕁䑁䅅杍㕁䅁䅁䍄䉁䅁䅁兂䅁䅁䅍䅁䅁䅁䅯䅁䅁䅁䅕䅁䅁䅁潄啩䭁䕁䅣䅁䭁䑁䅳䅁䉁䅁䅁允䅁䅁䄴杅䅁䑁䅅杌硁䑁䅕兏ㅁ䑁䅕杍䅁䅁杷允䅁䅁䅕䅁䑁䅁䅁䅁䭁䅁䅁䅁䙁䅁䅁䅁䅁牡䅨权䡂䅁䅁权㝁䅁䅁允䅁䅁䅅䅁佁䉁䅑䅁硁䑁䅙杌㑁䑁䅉睎㍁䑁䅕兎䅁䅁杷允䅁䅁䅕䅁䑁䅁䅁䅁䭁䅁䅁䅁䙁䅁䅁䅁䅁䡷䅨权䡂䅁䅁权㝁䅁䅁允䅁䅁䅅䅁佁䉁䅉䅁睁䍁䄴䅏穁䑁䅙䅎㍁䑁䅫䅁䵁䅉䅅䅁䙁䅁䅁睁䅁䅁䅁权䅁䅁䅁兂䅁䅁䅁䩁㙗䅑䅯睒䅁䅁䅯睏䅁䅁䅅䅁䉁䅁䅁杄十䅁䅁睍畁䑁䅧䅍㍁䑁䅙李硁䅁䅁䍄䉁䅁䅁兂䅁䅁䅍䅁䅁䅁䅯䅁䅁䅁䅕䅁䅁䅁扃ふ䭁䕁䅣䅁䭁䑁䅳䅁䉁䅁䅁允䅁䅁䄴杅䅁䑁䅉杌㉁䑁䅫兎硁䑁䅅䅎䅁䅁杷允䅁䅁䅕䅁䑁䅁䅁䅁䭁䅁䅁䅁䙁䅁䅁䅁䅁䩃䄱权䡂䅁䅁权㝁䅁䅁允䅁䅁䅅䅁佁䉁䅑䅁硁䑁䅉杌睁䑁䅅兏穁䑁䅍睍䅁䅁杷允䅁䅁䅕䅁䑁䅁䅁䅁䭁䅁䅁䅁䙁䅁䅁䅁䅁㝱䄱权䡂䅁䅁权㝁䅁䅁允䅁䅁䅅䅁佁䉁䅉䅁㉁䍁䄴䅍睁䑁䅣杍㕁䑁䅫䅁䵁䅉䅅䅁䙁䅁䅁睁䅁䅁䅁权䅁䅁䅁兂䅁䅁䅁䕁呃䅑䅯睒䅁䅁䅯睏䅁䅁䅅䅁䉁䅁䅁杄十䅁䅁睎畁䑁䅍䅎㍁䑁䅅䅎㑁䅁䅁䍄䉁䅁䅁兂䅁䅁䅍䅁䅁䅁䅯䅁䅁䅁䅕䅁䅁䅁牁䕳䭁䕁䅣䅁䭁䑁䅳䅁䉁䅁䅁允䅁䅁䄴杆䅁䑁䅉兎㉁䍁䄴免㕁䑁䅑䅍㍁䑁䅅䅁䵁䅉䅅䅁䙁䅁䅁睁䅁䅁䅁权䅁䅁䅁兂䅁䅁䅁䩁㑂䅑䅯睒䅁䅁䅯睏䅁䅁䅅䅁䉁䅁䅁杄坁䅁䅁免硁䑁䅙杌睁䑁䅅免ㅁ䑁䅁睍䅁䅁杷允䅁䅁䅕䅁䑁䅁䅁䅁䭁䅁䅁䅁䙁䅁䅁䅁䅁䩯䅨权䡂䅁䅁权㝁䅁䅁允䅁䅁䅅䅁佁䉁䅉䅁㍁䍁䄴兏㕁䑁䅑兏㍁䑁䅣䅁䵁䅉䅅䅁䙁䅁䅁睁䅁䅁䅁权䅁䅁䅁兂䅁䅁䅁䡧䉶䅑䅯睒䅁䅁䅯睏䅁䅁䅅䅁䉁䅁䅁杄十䅁䅁免畁䑁䅧䅏睁䑁䅍睍㕁䅁䅁䍄䉁䅁䅁兂䅁䅁䅍䅁䅁䅁䅯䅁䅁䅁䅕䅁䅁䅁潄啯䭁䕁䅣䅁䭁䑁䅳䅁䉁䅁䅁允䅁䅁䄴杅䅁䑁䅑杌硁䑁䅉䅍穁䑁䅑睍䅁䅁杷允䅁䅁䅕䅁䑁䅁䅁䅁䭁䅁䅁䅁䙁䅁䅁䅁䅁煘䅎权䡂䅁䅁权㝁䅁䅁允䅁䅁䅅䅁佁䉁䅙䅁祁䑁䅧兎畁䑁䅅李睁䑁䅍兏ㅁ䅁䅁䍄䉁䅁䅁兂䅁䅁䅍䅁䅁䅁䅯䅁䅁䅁䅕䅁䅁䅁㉂啰䭁䕁䅣䅁䭁䑁䅳䅁䉁䅁䅁允䅁䅁䄴杅䅁䑁䅫杌硁䑁䅫兏㕁䑁䅣兏䅁䅁杷允䅁䅁䅕䅁䑁䅁䅁䅁䭁䅁䅁䅁䙁䅁䅁䅁䅁䭈䅰权䡂䅁䅁权㝁䅁䅁允䅁䅁䅅䅁佁䉁䅑䅁穁䑁䅙杌㕁䑁䅁兎硁䑁䅉杍䅁䅁杷允䅁䅁䅕䅁䑁䅁䅁䅁䭁䅁䅁䅁䙁䅁䅁䅁䅁䭴䅴权䡂䅁䅁权㝁䅁䅁允䅁䅁䅅䅁佁䉁䅉䅁穁䍁䄴䅏睁䑁䅣李㉁䑁䅅䅁䵁䅉䅅䅁䙁䅁䅁睁䅁䅁䅁权䅁䅁䅁兂䅁䅁䅁䍁稲䅑䅯睒䅁䅁䅯睏䅁䅁䅅䅁䉁䅁䅁杄十䅁䅁睍畁䑁䅑免ㅁ䑁䅅李㑁䅁䅁䍄䉁䅁䅁兂䅁䅁䅍䅁䅁䅁䅯䅁䅁䅁䅕䅁䅁䅁䅃啕䭁䕁䅣䅁䭁䑁䅳䅁䉁䅁䅁允䅁䅁䄴杅䅁䑁䅧杌祁䑁䅉免㕁䑁䅧睍䅁䅁杷允䅁䅁䅕䅁䑁䅁䅁䅁䭁䅁䅁䅁䙁䅁䅁䅁䅁牌䅎权䡂䅁䅁权㝁䅁䅁允䅁䅁䅅䅁佁䉁䅑䅁ㅁ䑁䅧杌ㅁ䑁䅫杍硁䑁䅍兏䅁䅁杷允䅁䅁䅕䅁䑁䅁䅁䅁䭁䅁䅁䅁䙁䅁䅁䅁䅁扳䅎权䡂䅁䅁权㝁䅁䅁允䅁䅁䅅䅁佁䉁䅙䅁ㅁ䑁䅫杍畁䑁䅙免睁䑁䅅杍㑁䅁䅁䍄䉁䅁䅁兂䅁䅁䅍䅁䅁䅁䅯䅁䅁䅁䅕䅁䅁䅁扄ふ䭁䕁䅣䅁䭁䑁䅳䅁䉁䅁䅁允䅁䅁䅯睊䅁䅁杷允䅁䅁䅕䅁䑁䅁䅁䅁䭁䅁䅁䅁䙁䅁䅁䅁䅁䩰䅨权䡂䅁䅁权㝁䅁䅁允䅁䅁䅅䅁佁䉁䅉䅁穁䍁䄴䅏睁䑁䅣李㉁䑁䅅䅁䵁䅉䅅䅁䙁䅁䅁睁䅁䅁䅁权䅁䅁䅁兂䅁䅁䅁䅁摩䅑䅯睒䅁䅁䅯䅐䅁䅁䅅䅁䉁䅁䅁杄啁䅁䅁免硁䍁䄴睎ぁ䑁䅫免睁䑁䅑䅁䵁䅉䅅䅁䙁䅁䅁睁䅁䅁䅁权䅁䅁䅁兂䅁䅁䅁䝁㑭䅑䅯睒䅁䅁䅯睏䅁䅁䅅䅁䉁䅁䅁杄十䅁䅁睍畁䑁䅧䅍㍁䑁䅙李硁䅁䅁䍄䉁䅁䅁兂䅁䅁䅍䅁䅁䅁䅯䅁䅁䅁䅕䅁䅁䅁㑂啰䭁䕁䅣䅁䭁䑁䅳䅁䉁䅁䅁允䅁䅁䄴杅䅁䑁䅉杌祁䑁䅫兎㑁䑁䅙兏䅁䅁杷允䅁䅁䅕䅁䑁䅁䅁䅁䭁䅁䅁䅁䙁䅁䅁䅁䅁䰲䅤权䡂䅁䅁权㝁䅁䅁允䅁䅁䅅䅁佁䉁䅉䅁硁䍁䄴䅎穁䑁䅕睎㍁䑁䅙䅁䵁䅉䅅䅁䙁䅁䅁睁䅁䅁䅁权䅁䅁䅁兂䅁䅁䅁䭁扃䅑䅯睒䅁䅁䅯睏䅁䅁䅅䅁䉁䅁䅁杄十䅁䅁䅎畁䑁䅍杍睁䑁䅅兏祁䅁䅁䍄䉁䅁䅁兂䅁䅁䅍䅁䅁䅁䅯䅁䅁䅁䅕䅁䅁䅁坃䕯䭁䕁䅣䅁䭁䑁䅳䅁䉁䅁䅁允䅁䅁䄴䅆䅁䑁䅕睎畁䑁䅅杍硁䑁䅣李㕁䅁䅁䍄䉁䅁䅁兂䅁䅁䅍䅁䅁䅁䅯䅁䅁䅁䅕䅁䅁䥁湃䕸䭁䕁䅣䅁䭁䑁䅳䅁䉁䅁䅁允䅁䅁䄴杅䅁䑁䅙杌祁䑁䅍兎㕁䑁䅅李䅁䅁杷允䅁䅁䅕䅁䑁䅁䅁䅁䭁䅁䅁䅁䙁䅁䅁䅁䅁捯䅆权䡂䅁䅁权㝁䅁䅁允䅁䅁䅅䅁佁䉁䅑䅁硁䑁䅅杌ㅁ䑁䅧䅏祁䑁䅣杍䅁䅁杷允䅁䅁䅕䅁䑁䅁䅁䅁䭁䅁䅁䅁䙁䅁䅁䅁䅁煏䅴权䡂䅁䅁权㝁䅁䅁允䅁䅁䅅䅁佁䉁䅑䅁祁䑁䅕杌㍁䑁䅍䅎㑁䑁䅧䅏䅁䅁杷允䅁䅁䅕䅁䑁䅁䅁䅁䭁䅁䅁䅁䙁䅁䅁䅁䅁牓䅒权䡂䅁䅁权㝁䅁䅁允䅁䅁䅅䅁佁䉁䅑䅁硁䑁䅑杌ぁ䑁䅣兏㉁䑁䅫杍䅁䅁杷允䅁䅁䅕䅁䑁䅁䅁䅁䭁䅁䅁䅁䙁䅁䅁䅁䅁䰷䅎权䡂䅁䅁权㝁䅁䅁允䅁䅁䅅䅁佁䉁䅉䅁穁䍁䄴䅏睁䑁䅣李㉁䑁䅅䅁䵁䅉䅅䅁䙁䅁䅁睁䅁䅁䅁权䅁䅁䅁兂䅁䅁䅁䉁㉃䅑䅯睒䅁䅁䅯睏䅁䅁䅅䅁䉁䅁䅁杄坁䅁䅁免㍁䑁䅑杌睁䑁䅑睎㑁䑁䅑免䅁䅁杷允䅁䅁䅕䅁䑁䅁䅁䅁䭁䅁䅁䅁䙁䅁䅁䅁䅁㝄䅨权䡂䅁䅁权㝁䅁䅁允䅁䅁䅅䅁佁䉁䅑䅁㕁䑁䅣杌ㅁ䑁䅑免睁䑁䅙䅎䅁䅁杷允䅁䅁䅕䅁䑁䅁䅁䅁䭁䅁䅁䅁䙁䅁䅁䅁䅁㝨䅰权䡂䅁䅁权㝁䅁䅁允䅁䅁䅅䅁佁䉁䅉䅁穁䍁䄴䅏睁䑁䅣李㉁䑁䅅䅁䵁䅉䅅䅁䙁䅁䅁睁䅁䅁䅁权䅁䅁䅁兂䅁䅁䅁䅁㔲䅑䅯睒䅁䅁䅯睏䅁䅁䅅䅁䉁䅁䅁杄十䅁䅁杍畁䑁䅫兏祁䑁䅧杍ぁ䅁䅁䍄䉁䅁䅁兂䅁䅁䅍䅁䅁䅁䅯䅁䅁䅁䅕䅁䅁䅁奁歵䭁䕁䅣䅁䭁䑁䅳䅁䉁䅁䅁允䅁䅁䄴杅䅁䑁䅉杍畁䑁䅕睎㍁䑁䅣睎䅁䅁杷允䅁䅁䅕䅁䑁䅁䅁䅁䭁䅁䅁䅁䙁䅁䅁䅁䅁㝧䅴权䡂䅁䅁权㝁䅁䅁允䅁䅁䅅䅁佁䉁䅑䅁㉁䑁䅙杌祁䑁䅅杍㍁䑁䅧兏䅁䅁杷允䅁䅁䅕䅁䑁䅁䅁䅁䭁䅁䅁䅁䙁䅁䅁䅁䅁䩱䅆权䡂䅁䅁权㝁䅁䅁允䅁䅁䅅䅁佁䉁䅉䅁穁䍁䄴兏睁䑁䅉兎㑁䑁䅫䅁䵁䅉䅅䅁䙁䅁䅁睁䅁䅁䅁权䅁䅁䅁兂䅁䅁䅁䕁潱䅑䅯睒䅁䅁䅯睏䅁䅁䅅䅁䉁䅁䅁杄坁䅁䅁免穁䑁䅣杌ぁ䑁䅙杍穁䑁䅅䅎䅁䅁杷允䅁䅁䅕䅁䑁䅁䅁䅁䭁䅁䅁䅁䙁䅁䅁䅁䅁䤫䅖权䡂䅁䅁权㝁䅁䅁允䅁䅁䅅䅁佁䉁䅉䅁睁䍁䄴䅏硁䑁䅣䅍祁䑁䅧䅁䵁䅉䅅䅁䙁䅁䅁睁䅁䅁䅁权䅁䅁䅁兂䅁䅁䅁䩁祱䅑䅯睒䅁䅁䅯睏䅁䅁䅅䅁䉁䅁䅁杄十䅁䅁免畁䑁䅑睍ㅁ䑁䅣睎㉁䅁䅁䍄䉁䅁䅁兂䅁䅁䅍䅁䅁䅁䅯䅁䅁䅁䅕䅁䅁䅁流歴䭁䕁䅣䅁䭁䑁䅳䅁䉁䅁䅁允䅁䅁䄴杅䅁䑁䅑杌祁䑁䅕睎㑁䑁䅣睍䅁䅁杷允䅁䅁䅕䅁䑁䅁䅁䅁䭁䅁䅁䅁䙁䅁䅁䅁䅁䩄䅨权䡂䅁䅁权㡁䅁䅁允䅁䅁䅅䅁佁䉁䅑䅁祁䑁䅁杌穁䑁䅍李㉁䑁䅧李䅁䅁杷允䅁䅁䅕䅁䑁䅁䅁䅁䭁䅁䅁䅁䙁䅁䅁䅁䅁䩆䄹权䡂䅁䅁权㡁䅁䅁允䅁䅁䅅䅁佁䉁䅉䅁穁䍁䄴睎祁䑁䅉䅍ㅁ䑁䅑䅁䵁䅉䅅䅁䙁䅁䅁睁䅁䅁䅁权䅁䅁䅁兂䅁䅁䅁䭁瑱䅑䅯睒䅁䅁䅯䅐䅁䅁䅅䅁䉁䅁䅁杄啁䅁䅁杍㕁䍁䄴䅏硁䑁䅉兎㑁䑁䅣䅁䵁䅉䅅䅁䙁䅁䅁睁䅁䅁䅁权䅁䅁䅁兂䅁䅁䅁䵁⽏䅑䅯睒䅁䅁䅯䅐䅁䅁䅅䅁䉁䅁䅁杄啁䅁䅁免ぁ䍁䄴李㉁䑁䅅䅏㍁䑁䅧䅁䵁䅉䅅䅁䙁䅁䅁睁䅁䅁䅁权䅁䅁䅁兂䅁䅁䅁䙁橱䅑䅯睒䅁䅁䅯䅐䅁䅁䅅䅁䉁䅁䅁杄十䅁䅁杍畁䑁䅅䅏ぁ䑁䅑杍穁䅁䅁䍄䉁䅁䅁兂䅁䅁䅍䅁䅁䅁䅯䅁䅁䅁䅕䅁䅁䅁兄啮䭁䕁䅣䅁䭁䑁䅷䅁䉁䅁䅁允䅁䅁䄴杅䅁䑁䅍杌硁䑁䅫杍㉁䑁䅙兏䅁䅁杷允䅁䅁䅕䅁䑁䅁䅁䅁䭁䅁䅁䅁䙁䅁䅁䅁䅁䭨䅆权䡂䅁䅁权㡁䅁䅁允䅁䅁䅅䅁佁䉁䅉䅁ㅁ䍁䄴兎㍁䑁䅙免ㅁ䑁䅅䅁䵁䅉䅅䅁䙁䅁䅁睁䅁䅁䅁权䅁䅁䅁兂䅁䅁䅁䕁し䅑䅯睒䅁䅁䅯䅐䅁䅁䅅䅁䉁䅁䅁杄坁䅁䅁免ぁ䑁䅙杌ぁ䑁䅣䅍㉁䑁䅍兏䅁䅁杷允䅁䅁䅕䅁䑁䅁䅁䅁䭁䅁䅁䅁䙁䅁䅁䅁䅁煌䅆权䡂䅁䅁权㡁䅁䅁允䅁䅁䅅䅁佁䉁䅉䅁祁䍁䄴李穁䑁䅁䅏ぁ䑁䅑䅁䵁䅉䅅䅁䙁䅁䅁睁䅁䅁䅁权䅁䅁䅁兂䅁䅁䅁䥁㝋䅑䅯睒䅁䅁䅯䅐䅁䅁䅅䅁䉁䅁䅁杄允䅁䅁李㕁䍁䄴睍㕁䑁䅫䅏䅁䅁杷允䅁䅁䅕䅁䑁䅁䅁䅁䭁䅁䅁䅁䙁䅁䅁䅁䅁䭩䅆权䡂䅁䅁权㡁䅁䅁允䅁䅁䅅䅁佁䉁䅑䅁祁䑁䅙杌ぁ䑁䅫䅏㍁䑁䅙䅏䅁䅁杷允䅁䅁䅕䅁䑁䅁䅁䅁䭁䅁䅁䅁䙁䅁䅁䅁䅁煔䅤权䡂䅁䅁权㡁䅁䅁允䅁䅁䅅䅁佁䉁䅉䅁ㅁ䍁䄴兏㍁䑁䅕兏ㅁ䑁䅉䅁䵁䅉䅅䅁䙁䅁䅁睁䅁䅁䅁权䅁䅁䅁兂䅁䅁䅁䉁煱䅑䅯睒䅁䅁䅯䅐䅁䅁䅅䅁䉁䅁䅁杄十䅁䅁䅏畁䑁䅁睍㍁䑁䅅杍㕁䅁䅁䍄䉁䅁䅁兂䅁䅁䅍䅁䅁䅁䅯䅁䅁䅁䅕䅁䅁䅁煃ば䭁䕁䅣䅁䭁䑁䅷䅁䉁䅁䅁允䅁䅁䄴䅆䅁䑁䅅兏畁䑁䅁睍穁䑁䅫睎㕁䅁䅁䍄䉁䅁䅁兂䅁䅁䅍䅁䅁䅁䅯䅁䅁䅁䅕䅁䅁䅁牂䕵䭁䕁䅣䅁䭁䑁䅷䅁䉁䅁䅁允䅁䅁䄴䅆䅁䑁䅅兏畁䑁䅁兏㕁䑁䅅兎ぁ䅁䅁䍄䉁䅁䅁兂䅁䅁䅍䅁䅁䅁䅯䅁䅁䅁䅕䅁䅁䅁卂ぱ䭁䕁䅣䅁䭁䑁䅷䅁䉁䅁䅁允䅁䅁䄴杅䅁䑁䅁杌㑁䑁䅑兎㕁䑁䅣兎䅁䅁杷允䅁䅁䅑䅁䑁䅁䅁䅁䭁䅁䅁䅁䙁䅁䅁䅁䅁䩃䄱权祁䅁䅁允䅁䅁䅅䅁䭁䍁䅧䅁䵁䅉䅅䅁䙁䅁䅁睁䅁䅁䅁权䅁䅁䅁兂䅁䅁䅁䱁べ䅑䅯睒䅁䅁䅯䅐䅁䅁䅅䅁䉁䅁䅁杄啁䅁䅁兎睁䍁䄴䅎睁䑁䅫李ぁ䑁䅣䅁䵁䅉䅅䅁䙁䅁䅁睁䅁䅁䅁权䅁䅁䅁兂䅁䅁䅁䍁畹䅑䅯睒䅁䅁䅯䅐䅁䅁䅅䅁䉁䅁䅁杄十䅁䅁䅏畁䑁䅫兏穁䑁䅅睍㍁䅁䅁䍄䉁䅁䅁兂䅁䅁䅍䅁䅁䅁䅯䅁䅁䅁䅕䅁䅁䅁煁䕳䭁䕁䅣䅁䭁䑁䅷䅁䉁䅁䅁允䅁䅁䄴杅䅁䑁䅉杌ぁ䑁䅫䅏硁䑁䅫杍䅁䅁杷允䅁䅁䅕䅁䑁䅁䅁䅁䭁䅁䅁䅁䙁䅁䅁䅁䅁牷䅆权䡂䅁䅁权㡁䅁䅁允䅁䅁䅅䅁佁䉁䅉䅁㕁䍁䄴免穁䑁䅑兎硁䑁䅫䅁䵁䅉䅅䅁䙁䅁䅁睁䅁䅁䅁权䅁䅁䅁兂䅁䅁䅁䉁㙥䅑䅯睒䅁䅁䅯䅐䅁䅁䅅䅁䉁䅁䅁杄允䅁䅁李畁䑁䅅李ㅁ䑁䅣兏䅁䅁杷允䅁䅁䅕䅁䑁䅁䅁䅁䭁䅁䅁䅁䙁䅁䅁䅁䅁扇䅎权䡂䅁䅁权㡁䅁䅁允䅁䅁䅅䅁佁䉁䅁䅁㉁䑁䅫杌穁䑁䅫兏㑁䅁䅁䍄䉁䅁䅁兂䅁䅁䅍䅁䅁䅁䅯䅁䅁䅁䅕䅁䅁䅁ぁ歲䭁䕁䅣䅁䭁䑁䅷䅁䉁䅁䅁允䅁䅁䄴杆䅁䑁䅅䅏祁䍁䄴䅏㉁䑁䅧杍穁䑁䅅䅁䵁䅉䅅䅁䙁䅁䅁睁䅁䅁䅁权䅁䅁䅁兂䅁䅁䅁䍁栶䅑䅯睒䅁䅁䅯材䅁䅁䅅䅁䉁䅁䅁杄佁䅁䅁睍畁䑁䅍䅍穁䑁䅍䅁䵁䅉䅅䅁䙁䅁䅁睁䅁䅁䅁权䅁䅁䅁兂䅁䅁䅁䭁㍡䅑䅯睒䅁䅁䅯䅐䅁䅁䅅䅁䉁䅁䅁杄十䅁䅁杍畁䑁䅁兎睁䑁䅑免ㅁ䅁䅁䍄䉁䅁䅁兂䅁䅁䅍䅁䅁䅁䅯䅁䅁䅁䅕䅁䅁䅁潄啩䭁䕁䅣䅁䭁䑁䅷䅁䉁䅁䅁允䅁䅁䄴䅅䅁䑁䅅杌硁䑁䅉䅎ㅁ䑁䅑䅁䵁䅉䅅䅁䙁䅁䅁睁䅁䅁䅁权䅁䅁䅁兂䅁䅁䅁䝁㑱䅑䅯睒䅁䅁䅯䅐䅁䅁䅅䅁䉁䅁䅁杄十䅁䅁睍畁䑁䅕杍ㅁ䑁䅫杍㑁䅁䅁䍄䉁䅁䅁兂䅁䅁䅍䅁䅁䅁䅯䅁䅁䅁䅕䅁䅁䅁䅄䕥䭁䕁䅣䅁䭁䑁䅷䅁䉁䅁䅁允䅁䅁䄴杅䅁䑁䅅杌睁䑁䅍杍ぁ䑁䅙免䅁䅁杷允䅁䅁䅕䅁䑁䅁䅁䅁䭁䅁䅁䅁䙁䅁䅁䅁䅁䭍䅤权䡂䅁䅁权㡁䅁䅁允䅁䅁䅅䅁佁䉁䅑䅁硁䑁䅙杌㕁䑁䅁䅏ㅁ䑁䅧兎䅁䅁杷允䅁䅁䅕䅁䑁䅁䅁䅁䭁䅁䅁䅁䙁䅁䅁䅁䅃㡰䅒权䡂䅁䅁权㡁䅁䅁允䅁䅁䅅䅁佁䉁䅉䅁㉁䍁䄴免祁䑁䅕䅏㕁䑁䅑䅁䵁䅉䅅䅁䙁䅁䅁睁䅁䅁䅁权䅁䅁䅁兂䅁䅁䅁䭁扃䅑䅯睒䅁䅁䅯䅐䅁䅁䅅䅁䉁䅁䅁杄十䅁䅁䅎畁䑁䅍兎㉁䑁䅙䅎㉁䅁䅁䍄䉁䅁䅁兂䅁䅁䅍䅁䅁䅁䅯䅁䅁䅁䅕䅁䅁䅁䑂び䭁䕁䅣䅁䭁䑁䅷䅁䉁䅁䅁允䅁䅁䄴䅆䅁䑁䅉䅏畁䑁䅍杍㕁䑁䅧李㉁䅁䅁䍄䉁䅁䅁兂䅁䅁䅍䅁䅁䅁䅯䅁䅁䅁䅕䅁䅁䅁歃䕭䭁䕁䅣䅁䭁䑁䅷䅁䉁䅁䅁允䅁䅁䄴杅䅁䑁䅍杌㍁䑁䅉杍睁䑁䅕䅎䅁䅁杷允䅁䅁䅕䅁䑁䅁䅁䅁䭁䅁䅁䅁䙁䅁䅁䅁䅁批䅒权䡂䅁䅁权㡁䅁䅁允䅁䅁䅅䅁佁䉁䅉䅁ぁ䍁䄴䅏ㅁ䑁䅍䅍㉁䑁䅍䅁䵁䅉䅅䅁䙁䅁䅁睁䅁䅁䅁权䅁䅁䅁兂䅁䅁䅁䭁奃䅑䅯睒䅁䅁䅯䅐䅁䅁䅅䅁䉁䅁䅁杄十䅁䅁睍畁䑁䅧䅍㍁䑁䅍杍㍁䅁䅁䍄䉁䅁䅁兂䅁䅁䅍䅁䅁䅁䅯䅁䅁䅁䅕䅁䅁䅁䅂に䭁䕁䅣䅁䭁䑁䅷䅁䉁䅁䅁允䅁䅁䄴杅䅁䑁䅙杌硁䑁䅧兏㉁䑁䅉睍䅁䅁杷允䅁䅁䅑䅁䑁䅁䅁䅁䭁䅁䅁䅁䙁䅁䅁䅁䅁㝂䅸权慂䅁䅁允䅁䅁䅅䅁䭁䝁䅅䅁䵁䅉䅅䅁䙁䅁䅁睁䅁䅁䅁权䅁䅁䅁兂䅁䅁䅁䱁づ䅑䅯睒䅁䅁䅯䅐䅁䅁䅅䅁䉁䅁䅁杄啁䅁䅁免硁䍁䄴睎祁䑁䅅䅏ㅁ䑁䅙䅁䵁䅉䅅䅁䙁䅁䅁睁䅁䅁䅁权䅁䅁䅁兂䅁䅁䅁佁桩䅑䅯睒䅁䅁䅯䅐䅁䅁䅅䅁䉁䅁䅁杄十䅁䅁䅎畁䑁䅅䅎㑁䑁䅫䅍祁䅁䅁䍄䉁䅁䅁兂䅁䅁䅍䅁䅁䅁䅯䅁䅁䅁䅕䅁䅁䅁敂は䭁䕁䅣䅁䭁䑁䅷䅁䉁䅁䅁允䅁䅁䄴杆䅁䑁䅕睎㕁䍁䄴杍㑁䑁䅙兎穁䑁䅧䅁䵁䅉䅅䅁䙁䅁䅁睁䅁䅁䅁权䅁䅁䅁兂䅁䅁䅁䵁硏䅑䅯睒䅁䅁䅯䅐䅁䅁䅅䅁䉁䅁䅁杄啁䅁䅁䅎ㅁ䍁䄴睍㕁䑁䅫䅎祁䑁䅙䅁䵁䅉䅅䅁䙁䅁䅁睁䅁䅁䅁权䅁䅁䅁兂䅁䅁䅁䡁污䅑䅯睒䅁䅁䅯䅐䅁䅁䅅䅁䉁䅁䅁杄十䅁䅁䅏畁䑁䅫兏穁䑁䅅睍㍁䅁䅁䍄䉁䅁䅁兂䅁䅁䅍䅁䅁䅁䅯䅁䅁䅁䅕䅁䅁䅁捁歱䭁䕁䅣䅁䭁䑁䅷䅁䉁䅁䅁允䅁䅁䄴䅆䅁䑁䅍䅏畁䑁䅧兏ㅁ䑁䅑睎㍁䅁䅁䍄䉁䅁䅁兂䅁䅁䅍䅁䅁䅁䅯䅁䅁䅁䅕䅁䅁䅁祂ひ䭁䕁䅣䅁䭁䑁䅷䅁䉁䅁䅁允䅁䅁䄴䅅䅁䑁䅅杌ぁ䑁䅉杍硁䑁䅕䅁䵁䅉䅅䅁䙁䅁䅁睁䅁䅁䅁权䅁䅁䅁兂䅁䅁䅁䱁牓䅑䅯睒䅁䅁䅯䅐䅁䅁䅅䅁䉁䅁䅁杄十䅁䅁兎㑁䍁䄴李穁䑁䅑睎穁䅁䅁䍄䉁䅁䅁兂䅁䅁䅍䅁䅁䅁䅯䅁䅁䅁䅕䅁䅁䅁瑁び䭁䕁䅣䅁䭁䑁䅷䅁䉁䅁䅁允䅁䅁䄴杅䅁䑁䅍杌㍁䑁䅫兏祁䑁䅧䅏䅁䅁杷允䅁䅁䅕䅁䑁䅁䅁䅁䭁䅁䅁䅁䙁䅁䅁䅁䅁䩯䅴权乂䅁䅁权㡁䅁䅁允䅁䅁䅅䅁佁䉁䅑䅁ぁ䑁䅅杌穁䑁䅣兎睁䑁䅕兎䅁䅁杷允䅁䅁䅕䅁䑁䅁䅁䅁䭁䅁䅁䅁䙁䅁䅁䅁䅁牌䅎权䡂䅁䅁权㡁䅁䅁允䅁䅁䅅䅁佁䉁䅉䅁ㅁ䑁䅑杌㉁䑁䅕䅍ぁ䑁䅅䅁䵁䅉䅅䅁䙁䅁䅁睁䅁䅁䅁权䅁䅁䅁兂䅁䅁䅁乁㝵䅑䅯睒䅁䅁䅯䅐䅁䅁䅅䅁䉁䅁䅁权湁䅁䅁䍄䉁䅁䅁兂䅁䅁䅍䅁䅁䅁䅯䅁䅁䅁䅕䅁䅁䅁㑂啰䭁䕁䅣䅁䭁䑁䅷䅁䉁䅁䅁允䅁䅁䄴杅䅁䑁䅅杌㍁䑁䅙兏㉁䑁䅁䅏䅁䅁杷允䅁䅁䅕䅁䑁䅁䅁䅁䭁䅁䅁䅁䙁䅁䅁䅁䅁䰲䅤权䡂䅁䅁权㡁䅁䅁允䅁䅁䅅䅁佁䉁䅉䅁硁䍁䄴䅎睁䑁䅍䅎㕁䑁䅙䅁䵁䅉䅅䅁䙁䅁䅁睁䅁䅁䅁权䅁䅁䅁兂䅁䅁䅁䕁潱䅑䅯睒䅁䅁䅯䅐䅁䅁䅅䅁䉁䅁䅁杄坁䅁䅁杍ぁ䑁䅧杌睁䑁䅅䅏硁䑁䅣兎䅁䅁杷允䅁䅁䅕䅁䑁䅁䅁䅁䭁䅁䅁䅁䙁䅁䅁䅁䅁䡫䅨权䡂䅁䅁权㡁䅁䅁允䅁䅁䅅䅁佁䉁䅑䅁ㅁ䑁䅫杌穁䑁䅅䅎㕁䑁䅧睎䅁䅁杷允䅁䅁䅕䅁䑁䅁䅁䅁䭁䅁䅁䅁䙁䅁䅁䅁䅁㝱䄱权䡂䅁䅁权㡁䅁䅁允䅁䅁䅅䅁佁䉁䅉䅁㉁䍁䄴睎ㅁ䑁䅫䅎ぁ䑁䅉䅁䵁䅉䅅䅁䙁䅁䅁睁䅁䅁䅁权䅁䅁䅁兂䅁䅁䅁䅁砫䅑䅯睒䅁䅁䅯䅐䅁䅁䅅䅁䉁䅁䅁杄十䅁䅁杍畁䑁䅕杍睁䑁䅙䅍㍁䅁䅁䍄䉁䅁䅁兂䅁䅁䅍䅁䅁䅁䅯䅁䅁䅁䅕䅁䅁䅁䭂䕴䭁䕁䅣䅁䭁䑁䅷䅁䉁䅁䅁允䅁䅁䄴杅䅁䑁䅧杌㕁䑁䅣䅍㑁䑁䅍兎䅁䅁杷允䅁䅁䅕䅁䑁䅁䅁䅁䭁䅁䅁䅁䙁䅁䅁䅁䅁䰷䅎权䡂䅁䅁权㡁䅁䅁允䅁䅁䅅䅁佁䉁䅙䅁祁䑁䅑䅏畁䑁䅁免㑁䑁䅅睎ㅁ䅁䅁䍄䉁䅁䅁兂䅁䅁䅍䅁䅁䅁䅯䅁䅁䅁䅕䅁䅁䅁允歴䭁䕁䅣䅁䭁䑁䅷䅁䉁䅁䅁允䅁䅁䄴杆䅁䑁䅉䅎㑁䍁䄴䅍硁䑁䅧免㍁䑁䅕䅁䵁䅉䅅䅁䙁䅁䅁睁䅁䅁䅁权䅁䅁䅁兂䅁䅁䅁䅁㐫䅑䅯睒䅁䅁䅯䅐䅁䅁䅅䅁䉁䅁䅁杄啁䅁䅁䅎祁䍁䄴䅏㕁䑁䅙李睁䑁䅙䅁䵁䅉䅅䅁䙁䅁䅁睁䅁䅁䅁权䅁䅁䅁兂䅁䅁䅁䥁㙥䅑䅯睒䅁䅁䅯䅐䅁䅁䅅䅁䉁䅁䅁杄十䅁䅁睍畁䑁䅣杍祁䑁䅁兎ぁ䅁䅁䍄䉁䅁䅁兂䅁䅁䅍䅁䅁䅁䅯䅁䅁䅁䅕䅁䅁䅁乁啵䭁䕁䅣䅁䭁䑁䅷䅁䉁䅁䅁允䅁䅁䄴杅䅁䑁䅍杌祁䑁䅣李㍁䑁䅫兎䅁䅁杷允䅁䅁䅕䅁䑁䅁䅁䅁䭁䅁䅁䅁䙁䅁䅁䅁䅁䱇䅰权䡂䅁䅁权㡁䅁䅁允䅁䅁䅅䅁佁䉁䅑䅁祁䑁䅅杌㕁䑁䅅䅏ぁ䑁䅫睍䅁䅁杷允䅁䅁䅕䅁䑁䅁䅁䅁䭁䅁䅁䅁䙁䅁䅁䅁䅁㝧䅴权䡂䅁䅁权㡁䅁䅁允䅁䅁䅅䅁佁䉁䅑䅁㉁䑁䅑杌㍁䑁䅉䅎硁䑁䅍䅎䅁䅁杷允䅁䅁䅕䅁䑁䅁䅁䅁䭁䅁䅁䅁䙁䅁䅁䅁䅁䩱䅆权䡂䅁䅁权㡁䅁䅁允䅁䅁䅅䅁佁䉁䅉䅁穁䍁䄴兏ㅁ䑁䅣杍硁䑁䅫䅁䵁䅉䅅䅁䙁䅁䅁睁䅁䅁䅁权䅁䅁䅁兂䅁䅁䅁䩁条䅑䅯睒䅁䅁䅯䅐䅁䅁䅅䅁䉁䅁䅁杄十䅁䅁䅏畁䑁䅉免祁䑁䅅免㍁䅁䅁䍄䉁䅁䅁兂䅁䅁䅍䅁䅁䅁䅯䅁䅁䅁䅕䅁䅁䅁㡁ぱ䭁䕁䅣䅁䭁䑁䅷䅁䉁䅁䅁允䅁䅁䄴䅆䅁䑁䅅兏畁䑁䅑睍ㅁ䑁䅁䅍硁䅁䅁䍄䉁䅁䅁兂䅁䅁䅍䅁䅁䅁䅯䅁䅁䅁䅕䅁䅁䅁慃歳䭁䕁䅣䅁䭁䑁䅷䅁䉁䅁䅁允䅁䅁䄴杅䅁䑁䅅杌ぁ䑁䅁睍ぁ䑁䅫李䅁䅁杷允䅁䅁䅕䅁䑁䅁䅁䅁䭁䅁䅁䅁䙁䅁䅁䅁䅁牊䅚权䡂䅁䅁权㡁䅁䅁允䅁䅁䅅䅁佁䉁䅉䅁穁䍁䄴李穁䑁䅍兏穁䑁䅅䅁䵁䅉䅅䅁䙁䅁䅁睁䅁䅁䅁权䅁䅁䅁兂䅁䅁䅁䅁她䅑䅯睒䅁䅁䅯児䅁䅁䅅䅁䉁䅁䅁杄十䅁䅁免祁䍁䄴杍㑁䑁䅁睎ㅁ䅁䅁䍄䉁䅁䅁兂䅁䅁䅍䅁䅁䅁䅯䅁䅁䅁䅕䅁䅁䅁啁の䭁䕁䅣䅁䭁䑁䄰䅁䉁䅁䅁允䅁䅁䄴䅅䅁䑁䅣杌祁䑁䅫睍㕁䑁䅫䅁䵁䅉䅅䅁䙁䅁䅁睁䅁䅁䅁权䅁䅁䅁兂䅁䅁䅁䩁批䅑䅯睒䅁䅁䅯児䅁䅁䅅䅁䉁䅁䅁杄啁䅁䅁睍㉁䍁䄴李㑁䑁䅙䅍ぁ䑁䅉䅁䵁䅉䅅䅁䙁䅁䅁睁䅁䅁䅁权䅁䅁䅁兂䅁䅁䅁䭁瑱䅑䅯睒䅁䅁䅯児䅁䅁䅅䅁䉁䅁䅁杄啁䅁䅁杍㕁䍁䄴免ぁ䑁䅉睍硁䑁䅑䅁䵁䅉䅅䅁䙁䅁䅁睁䅁䅁䅁权䅁䅁䅁兂䅁䅁䅁䵁⽏䅑䅯睒䅁䅁䅯児䅁䅁䅅䅁䉁䅁䅁杄啁䅁䅁免祁䍁䄴睍睁䑁䅑免ぁ䑁䅧䅁䵁䅉䅅䅁䙁䅁䅁睁䅁䅁䅁权䅁䅁䅁兂䅁䅁䅁䙁橱䅑䅯睒䅁䅁䅯児䅁䅁䅅䅁䉁䅁䅁杄十䅁䅁杍畁䑁䅅䅏ぁ䑁䅉䅍㍁䅁䅁䍄䉁䅁䅁兂䅁䅁䅍䅁䅁䅁䅯䅁䅁䅁䅕䅁䅁䅁允歴䭁䕁䅣䅁䭁䑁䄰䅁䉁䅁䅁允䅁䅁䄴䅆䅁䑁䅉李畁䑁䅉杍㍁䑁䅅睍穁䅁䅁䍄䉁䅁䅁兂䅁䅁䅍䅁䅁䅁䅯䅁䅁䅁䅕䅁䅁䅁兄啮䭁䕁䅣䅁䭁䑁䄰䅁䉁䅁䅁允䅁䅁䄴杅䅁䑁䅉杌㉁䑁䅍杍硁䑁䅑杍䅁䅁杷允䅁䅁䅕䅁䑁䅁䅁䅁䭁䅁䅁䅁䙁䅁䅁䅁䅁䭨䅆权䡂䅁䅁权㥁䅁䅁允䅁䅁䅅䅁佁䉁䅉䅁ㅁ䍁䄴免睁䑁䅁睎㕁䑁䅑䅁䵁䅉䅅䅁䙁䅁䅁睁䅁䅁䅁权䅁䅁䅁兂䅁䅁䅁䕁し䅑䅯睒䅁䅁䅯児䅁䅁䅅䅁䉁䅁䅁杄啁䅁䅁睍硁䍁䄴兎睁䑁䅫杍ㅁ䑁䅅䅁䵁䅉䅅䅁䙁䅁䅁睁䅁䅁䅁权䅁䅁䅁兂䅁䅁䅁䍁栶䅑䅯睒䅁䅁䅯児䅁䅁䅅䅁䉁䅁䅁杄十䅁䅁睍畁䑁䅍睎硁䑁䅉䅏硁䅁䅁䍄䉁䅁䅁兂䅁䅁䅍䅁䅁䅁䅯䅁䅁䅁䅕䅁䅁䅁䡃歵䭁䕁䅣䅁䭁䑁䄰䅁䉁䅁䅁允䅁䅁䄴䅅䅁䑁䅣杌祁䑁䅫睍㕁䑁䅫䅁䵁䅉䅅䅁䙁䅁䅁睁䅁䅁䅁权䅁䅁䅁兂䅁䅁䅁䥁桩䅑䅯睒䅁䅁䅯児䅁䅁䅅䅁䉁䅁䅁杄允䅁䅁兏畁䑁䅙䅍ぁ䑁䅅杍䅁䅁杷允䅁䅁䅕䅁䑁䅁䅁䅁䭁䅁䅁䅁䙁䅁䅁䅁䅁煔䅤权䡂䅁䅁权㥁䅁䅁允䅁䅁䅅䅁佁䉁䅉䅁ㅁ䍁䄴䅏祁䑁䅣兎㑁䑁䅑䅁䵁䅉䅅䅁䙁䅁䅁睁䅁䅁䅁权䅁䅁䅁兂䅁䅁䅁䍁畹䅑䅯睒䅁䅁䅯児䅁䅁䅅䅁䉁䅁䅁杄十䅁䅁李畁䑁䅍免睁䑁䅣杍㍁䅁䅁䍄䉁䅁䅁兂䅁䅁䅍䅁䅁䅁䅯䅁䅁䅁䅕䅁䅁䅁䍄啳䭁䕁䅣䅁䭁䑁䄰䅁䉁䅁䅁允䅁䅁䄴䅆䅁䑁䅅杍畁䑁䅕免祁䑁䅉杍㕁䅁䅁䍄䉁䅁䅁兂䅁䅁䅍䅁䅁䅁䅯䅁䅁䅁䅕䅁䅁䅁塁歵䭁䕁䅣䅁䭁䑁䄰䅁䉁䅁䅁允䅁䅁䄴杅䅁䑁䅣杌㑁䑁䅕李ぁ䑁䅍免䅁䅁杷允䅁䅁䅕䅁䑁䅁䅁䅁䭁䅁䅁䅁䙁䅁䅁䅁䅁煱䅤权䡂䅁䅁权㥁䅁䅁允䅁䅁䅅䅁佁䉁䅑䅁硁䑁䅁杌祁䑁䅙免㉁䑁䅑睎䅁䅁杷允䅁䅁䅕䅁䑁䅁䅁䅁䭁䅁䅁䅁䙁䅁䅁䅁䅁䭥䅖权䡂䅁䅁权㥁䅁䅁允䅁䅁䅅䅁佁䉁䅉䅁ㅁ䍁䄴睎㉁䑁䅍免㍁䑁䅧䅁䵁䅉䅅䅁䙁䅁䅁睁䅁䅁䅁权䅁䅁䅁兂䅁䅁䅁乁㍩䅑䅯睒䅁䅁䅯児䅁䅁䅅䅁䉁䅁䅁杄十䅁䅁免畁䑁䅍睎硁䑁䅫䅎硁䅁䅁䍄䉁䅁䅁兂䅁䅁䅍䅁䅁䅁䅯䅁䅁䅁䅕䅁䅁䅁䅃啕䭁䕁䅣䅁䭁䑁䄰䅁䉁䅁䅁允䅁䅁䄴杅䅁䑁䅣杌㑁䑁䅕李ぁ䑁䅍免䅁䅁杷允䅁䅁䅕䅁䑁䅁䅁䅁䭁䅁䅁䅁䙁䅁䅁䅁䅁牌䅎权䡂䅁䅁权㥁䅁䅁允䅁䅁䅅䅁佁䉁䅉䅁㍁䍁䄴杍硁䑁䅣兎祁䑁䅙䅁䵁䅉䅅䅁䙁䅁䅁睁䅁䅁䅁权䅁䅁䅁兂䅁䅁䅁䱁穇䅑䅯睒䅁䅁䅯児䅁䅁䅅䅁䉁䅁䅁杄坁䅁䅁睍硁䑁䅕杌硁䑁䅍睍硁䑁䅫李䅁䅁杷允䅁䅁䅕䅁䑁䅁䅁䅁䭁䅁䅁䅁䙁䅁䅁䅁䅁㜲䅴权䡂䅁䅁权㥁䅁䅁允䅁䅁䅅䅁䭁䍁䅣䅁䵁䅉䅅䅁䙁䅁䅁睁䅁䅁䅁权䅁䅁䅁兂䅁䅁䅁䭁奃䅑䅯睒䅁䅁䅯児䅁䅁䅅䅁䉁䅁䅁杄十䅁䅁䅎畁䑁䅑兏㕁䑁䅣䅎ㅁ䅁䅁䍄䉁䅁䅁兂䅁䅁䅍䅁䅁䅁䅯䅁䅁䅁䅕䅁䅁䅁㍃䕴䭁䕁䅣䅁䭁䑁䄰䅁䉁䅁䅁允䅁䅁䄴䅆䅁䑁䅅兎畁䑁䅧䅎ㅁ䑁䅑䅍㉁䅁䅁䍄䉁䅁䅁兂䅁䅁䅍䅁䅁䅁䅯䅁䅁䅁䅕䅁䅁䥁㝂啷䭁䕁䅣䅁䭁䑁䄰䅁䉁䅁䅁允䅁䅁䄴杅䅁䑁䅉杌ぁ䑁䅫杍ぁ䑁䅑杍䅁䅁杷允䅁䅁䅕䅁䑁䅁䅁䅁䭁䅁䅁䅁䙁䅁䅁䅁䅁䬶䅆权䡂䅁䅁权㥁䅁䅁允䅁䅁䅅䅁佁䉁䅉䅁祁䍁䄴䅏祁䑁䅉兎穁䑁䅍䅁䵁䅉䅅䅁䙁䅁䅁睁䅁䅁䅁权䅁䅁䅁兂䅁䅁䅁䙁樶䅑䅯睒䅁䅁䅯児䅁䅁䅅䅁䉁䅁䅁杄坁䅁䅁免祁䑁䅧杌祁䑁䅫杍ㅁ䑁䅍兏䅁䅁杷允䅁䅁䅕䅁䑁䅁䅁䅁䭁䅁䅁䅁䙁䅁䅁䅁䅁㝷䅆权䡂䅁䅁权㥁䅁䅁允䅁䅁䅅䅁佁䉁䅙䅁硁䑁䅣䅏畁䑁䅍䅎㕁䑁䅣睎㑁䅁䅁䍄䉁䅁䅁兂䅁䅁䅍䅁䅁䅁䅯䅁䅁䅁䅕䅁䅁䅁㉂啰䭁䕁䅣䅁䭁䑁䄰䅁䉁䅁䅁允䅁䅁䄴杅䅁䑁䅕杌㑁䑁䅫䅎祁䑁䅧睎䅁䅁杷允䅁䅁䅕䅁䑁䅁䅁䅁䭁䅁䅁䅁䙁䅁䅁䅁䅁䭕䅤权䡂䅁䅁权㥁䅁䅁允䅁䅁䅅䅁佁䉁䅑䅁ㅁ䑁䅕杌㉁䑁䅧兏㍁䑁䅅李䅁䅁杷允䅁䅁䅕䅁䑁䅁䅁䅁䭁䅁䅁䅁䙁䅁䅁䅁䅁煣䄹权䡂䅁䅁权㥁䅁䅁允䅁䅁䅅䅁佁䉁䅉䅁祁䍁䄴䅏硁䑁䅍免㕁䑁䅕䅁䵁䅉䅅䅁䙁䅁䅁睁䅁䅁䅁权䅁䅁䅁兂䅁䅁䅁乁㥂䅑䅯睒䅁䅁䅯児䅁䅁䅅䅁䉁䅁䅁杄十䅁䅁免畁䑁䅁睍㉁䑁䅕䅏ㅁ䅁䅁䍄䉁䅁䅁兂䅁䅁䅍䅁䅁䅁䅯䅁䅁䅁䅕䅁䅁䅁ぁ歲䭁䕁䅣䅁䭁䑁䄰䅁䉁䅁䅁允䅁䅁䄴䅆䅁䑁䅙杍畁䑁䅙䅍穁䑁䅣兏㉁䅁䅁䍄䉁䅁䅁兂䅁䅁䅍䅁䅁䅁䅯䅁䅁䅁䅕䅁䅁䅁瑁び䭁䕁䅣䅁䭁䑁䄰䅁䉁䅁䅁允䅁䅁䄴杅䅁䑁䅉杌㉁䑁䅕睎㉁䑁䅣杍䅁䅁杷允䅁䅁䅕䅁䑁䅁䅁䅁䭁䅁䅁䅁䙁䅁䅁䅁䅁䩰䅨权䡂䅁䅁权㥁䅁䅁允䅁䅁䅅䅁佁䉁䅙䅁祁䑁䅍兏畁䑁䅫䅏祁䑁䅍李㕁䅁䅁䍄䉁䅁䅁兂䅁䅁䅍䅁䅁䅁䅯䅁䅁䅁䅕䅁䅁䅁权ね䭁䕁䅣䅁䭁䑁䄰䅁䉁䅁䅁允䅁䅁䄴杅䅁䑁䅉杌㉁䑁䅧兏ㅁ䑁䅧兏䅁䅁杷允䅁䅁䅕䅁䑁䅁䅁䅁䭁䅁䅁䅁䙁䅁䅁䅁䅁煬䅂权䡂䅁䅁权㥁䅁䅁允䅁䅁䅅䅁佁䉁䅉䅁㉁䍁䄴免硁䑁䅍李ㅁ䑁䅅䅁䵁䅉䅅䅁䙁䅁䅁睁䅁䅁䅁权䅁䅁䅁兂䅁䅁䅁䑁特䅑䅯睒䅁䅁䅯児䅁䅁䅅䅁䉁䅁䅁杄啁䅁䅁睍ぁ䍁䄴睍㉁䑁䅁䅏ㅁ䑁䅉䅁䵁䅉䅅䅁䙁䅁䅁睁䅁䅁䅁权䅁䅁䅁兂䅁䅁䅁䉁㙩䅑䅯睒䅁䅁䅯児䅁䅁䅅䅁䉁䅁䅁杄啁䅁䅁睍硁䍁䄴睎硁䑁䅅䅎㍁䑁䅅䅁䵁䅉䅅䅁䙁䅁䅁睁䅁䅁䅁权䅁䅁䅁兂䅁䅁䅁䭁㥵䅑䅯睒䅁䅁䅯児䅁䅁䅅䅁䉁䅁䅁杄十䅁䅁睍畁䑁䅙免穁䑁䅁䅎ぁ䅁䅁䍄䉁䅁䅁兂䅁䅁䅍䅁䅁䅁䅯䅁䅁䅁䅕䅁䅁䅁潄啩䭁䕁䅣䅁䭁䑁䄰䅁䉁䅁䅁允䅁䅁䄴杅䅁䑁䅅杌穁䑁䅙䅎㑁䑁䅁睍䅁䅁杷允䅁䅁䅕䅁䑁䅁䅁䅁䭁䅁䅁䅁䙁䅁䅁䅁䅁牡䅨权䡂䅁䅁权㥁䅁䅁允䅁䅁䅅䅁佁䉁䅉䅁穁䍁䄴李ㅁ䑁䅉睍祁䑁䅫䅁䵁䅉䅅䅁䙁䅁䅁睁䅁䅁䅁权䅁䅁䅁兂䅁䅁䅁䉁㙥䅑䅯兓䅁䅁䅯材䅁䅁䅅䅁䉁䅁䅁杄啁䅁䅁免穁䍁䄴李㍁䑁䅙䅎㑁䑁䅙䅁䵁䅉䅅䅁䙁䅁䅁睁䅁䅁䅁权䅁䅁䅁兂䅁䅁䅁䑁牱䅑䅯睒䅁䅁䅯児䅁䅁䅅䅁䉁䅁䅁杄十䅁䅁杍硁䍁䄴睍祁䑁䅙免ㅁ䅁䅁䍄䉁䅁䅁兂䅁䅁䅍䅁䅁䅁䅯䅁䅁䅁䅕䅁䅁䅁䑃ふ䭁䕁䅣䅁䭁䑁䄰䅁䉁䅁䅁允䅁䅁䄴䅆䅁䑁䅅免祁䍁䄴兏㕁䑁䅅免ぁ䅁䅁䍄䉁䅁䅁兂䅁䅁䅍䅁䅁䅁䅯䅁䅁䅁䅕䅁䅁䅁偁啳䭁䕁䅣䅁䭁䑁䄰䅁䉁䅁䅁允䅁䅁䄴杅䅁䑁䅉杌睁䑁䅅䅏祁䑁䅕李䅁䅁杷允䅁䅁䅕䅁䑁䅁䅁䅁䭁䅁䅁䅁䙁䅁䅁䅁䅁牓䅒权䡂䅁䅁权㥁䅁䅁允䅁䅁䅅䅁佁䉁䅑䅁硁䑁䅅杌祁䑁䅁李ぁ䑁䅕李䅁䅁杷允䅁䅁䅕䅁䑁䅁䅁䅁䭁䅁䅁䅁䙁䅁䅁䅁䅁䰷䅎权䡂䅁䅁权㥁䅁䅁允䅁䅁䅅䅁佁䉁䅙䅁祁䑁䅑杍畁䑁䅑䅎祁䑁䅁䅍㕁䅁䅁䍄䉁䅁䅁兂䅁䅁䅍䅁䅁䅁䅯䅁䅁䅁䅕䅁䅁䅁乁啵䭁䕁䅣䅁䭁䑁䄰䅁䉁䅁䅁允䅁䅁䄴杅䅁䑁䅉杌穁䑁䅫兏㕁䑁䅍睍䅁䅁杷允䅁䅁䅕䅁䑁䅁䅁䅁䭁䅁䅁䅁䙁䅁䅁䅁䅁扇䅎权䡂䅁䅁权㥁䅁䅁允䅁䅁䅅䅁佁䉁䅑䅁ㅁ䑁䅁杌㍁䑁䅣李睁䑁䅫兏䅁䅁杷允䅁䅁䅕䅁䑁䅁䅁䅁䭁䅁䅁䅁䙁䅁䅁䅁䅁䩱䅆权䡂䅁䅁权㥁䅁䅁允䅁䅁䅅䅁佁䉁䅉䅁祁䍁䄴兏㍁䑁䅑免㕁䑁䅍䅁䵁䅉䅅䅁䙁䅁䅁睁䅁䅁䅁权䅁䅁䅁兂䅁䅁䅁䑁湃䅑䅯睒䅁䅁䅯児䅁䅁䅅䅁䉁䅁䅁杄十䅁䅁兏穁䍁䄴兏祁䑁䅧睍㕁䅁䅁䍄䉁䅁䅁兂䅁䅁䅍䅁䅁䅁䅯䅁䅁䅁䅕䅁䅁䅁䭂䕱䭁䕁䅣䅁䭁䑁䄰䅁䉁䅁䅁允䅁䅁䄴杆䅁䑁䅉䅎祁䍁䄴䅎ぁ䑁䅉䅍睁䑁䅫䅁䵁䅉䅅䅁䙁䅁䅁睁䅁䅁䅁权䅁䅁䅁兂䅁䅁䅁䱁べ䅑䅯兓䅁䅁䅯睏䅁䅁䅅䅁䉁䅁䅁杄十䅁䅁䅎畁䑁䅫睎ぁ䑁䅣兎㍁䅁䅁䍄䉁䅁䅁兂䅁䅁䅍䅁䅁䅁䅯䅁䅁䅁䅕䅁䅁䅁桃啷䭁䕁䅣䅁䭁䑁䄰䅁䉁䅁䅁允䅁䅁䄴杅䅁䑁䅑杌ぁ䑁䅧睍祁䑁䅕䅎䅁䅁杷允䅁䅁䅕䅁䑁䅁䅁䅁䭁䅁䅁䅁䙁䅁䅁䅁䅁㝑䅎权䡂䅁䅁权㥁䅁䅁允䅁䅁䅅䅁佁䉁䅑䅁穁䑁䅍杌㍁䑁䅁睎硁䑁䅣睎䅁䅁杷允䅁䅁䅑䅁䑁䅁䅁䅁䭁䅁䅁䅁䙁䅁䅁䅁䅁煔䅤权睁䅁䅁允䅁䅁䅅䅁䭁䍁䅧䅁䵁䅉䅅䅁䙁䅁䅁睁䅁䅁䅁权䅁䅁䅁兂䅁䅁䅁䝁㑭䅑䅯睒䅁䅁䅯児䅁䅁䅅䅁䉁䅁䅁杄坁䅁䅁杍睁䑁䅙杌㕁䑁䅫李穁䑁䅫䅎䅁䅁杷允䅁䅁䅕䅁䑁䅁䅁䅁䭁䅁䅁䅁䙁䅁䅁䅁䅃㡰䅒权䡂䅁䅁权㥁䅁䅁允䅁䅁䅅䅁佁䉁䅉䅁㑁䍁䄴䅏ぁ䑁䅙免㍁䑁䅅䅁䵁䅉䅅䅁䙁䅁䅁睁䅁䅁䅁权䅁䅁䅁兂䅁䅁䅁䍁睱䅑䅯睒䅁䅁䅯児䅁䅁䅅䅁䉁䅁䅁杄十䅁䅁杍畁䑁䅅杍硁䑁䅁䅎㑁䅁䅁䍄䉁䅁䅁兂䅁䅁䅍䅁䅁䅁䅯䅁䅁䅁䅕䅁䅁䅁睃び䭁䕁䅣䅁䭁䑁䄰䅁䉁䅁䅁允䅁䅁䄴杅䅁䑁䅧杌㍁䑁䅫䅍㕁䑁䅑兎䅁䅁杷允䅁䅁䅕䅁䑁䅁䅁䅁䭁䅁䅁䅁䙁䅁䅁䅁䅁牰䅤权䡂䅁䅁权㥁䅁䅁允䅁䅁䅅䅁佁䉁䅉䅁硁䍁䄴睎ㅁ䑁䅅兏㍁䑁䅙䅁䵁䅉䅅䅁䙁䅁䅁睁䅁䅁䅁权䅁䅁䅁兂䅁䅁䅁䩁㙗䅑䅯睒䅁䅁䅯児䅁䅁䅅䅁䉁䅁䅁杄啁䅁䅁杍㕁䍁䄴䅎睁䑁䅫杍㉁䑁䅉䅁䵁䅉䅅䅁䙁䅁䅁睁䅁䅁䅁权䅁䅁䅁兂䅁䅁䅁䵁ね䅑䅯睒䅁䅁䅯児䅁䅁䅅䅁䉁䅁䅁杄十䅁䅁李畁䑁䅣䅎ぁ䑁䅁䅎祁䅁䅁䍄䉁䅁䅁兂䅁䅁䅍䅁䅁䅁䅯䅁䅁䅁䅕䅁䅁䅁䍃ふ䭁䕁䅣䅁䭁䑁䄰䅁䉁䅁䅁允䅁䅁䄴䅆䅁䑁䅙睎畁䑁䅧睍㕁䑁䅑兏祁䅁䅁䍄䉁䅁䅁兂䅁䅁䅍䅁䅁䅁䅯䅁䅁䅁䅕䅁䅁䅁䵁䕭䭁䕁䅣䅁䭁䑁䄴䅁䉁䅁䅁允䅁䅁䄴䅆䅁䑁䅅杍畁䑁䅧䅏ぁ䑁䅙䅎㍁䅁䅁䍄䉁䅁䅁兂䅁䅁䅍䅁䅁䅁䅯䅁䅁䅁䅕䅁䅁䅁煃啲䭁䕁䅫䅁䭁䑁䅳䅁䉁䅁䅁允䅁䅁䄴杅䅁䑁䅑杌㕁䑁䅣䅎㍁䑁䅕睎䅁䅁杷允䅁䅁䅕䅁䑁䅁䅁䅁䭁䅁䅁䅁䙁䅁䅁䅁䅁䩮䅴权䡂䅁䅁权⭁䅁䅁允䅁䅁䅅䅁佁䉁䅑䅁穁䑁䅉杌硁䑁䅙李穁䑁䅍免䅁䅁杷允䅁䅁䅕䅁䑁䅁䅁䅁䭁䅁䅁䅁䙁䅁䅁䅁䅁煱䄱权䡂䅁䅁权⭁䅁䅁允䅁䅁䅅䅁佁䉁䅑䅁ㅁ䑁䅧杌ㅁ䑁䅅䅎㑁䑁䅁兎䅁䅁杷允䅁䅁䅕䅁䑁䅁䅁䅁䭁䅁䅁䅁䙁䅁䅁䅁䅁煗䅎权䡂䅁䅁权⭁䅁䅁允䅁䅁䅅䅁佁䉁䅉䅁祁䍁䄴䅍㍁䑁䅅兏祁䑁䅧䅁䵁䅉䅅䅁䙁䅁䅁睁䅁䅁䅁权䅁䅁䅁兂䅁䅁䅁䉁㉃䅑䅯睒䅁䅁䅯材䅁䅁䅅䅁䉁䅁䅁杄啁䅁䅁睍㑁䍁䄴睍㕁䑁䅁兎ㅁ䑁䅙䅁䵁䅉䅅䅁䙁䅁䅁睁䅁䅁䅁权䅁䅁䅁兂䅁䅁䅁乁摃䅑䅯睒䅁䅁䅯材䅁䅁䅅䅁䉁䅁䅁杄十䅁䅁杍畁䑁䅧睎硁䑁䅧睍ぁ䅁䅁䍄䉁䅁䅁兂䅁䅁䅍䅁䅁䅁䅯䅁䅁䅁䅕䅁䅁䅁䙂䕴䭁䕁䅣䅁䭁䑁䄴䅁䉁䅁䅁允䅁䅁䄴䅆䅁䑁䅙兎畁䑁䅅䅍祁䑁䅑李ぁ䅁䅁䍄䉁䅁䅁兂䅁䅁䅍䅁䅁䅁䅯䅁䅁䅁䅕䅁䅁䅁偁䕵䭁䕁䅣䅁䭁䑁䄴䅁䉁䅁䅁允䅁䅁䄴䅆䅁䑁䅧李畁䑁䅕李㕁䑁䅣兎㍁䅁䅁䍄䉁䅁䅁兂䅁䅁䅍䅁䅁䅁䅯䅁䅁䅁䅕䅁䅁䅁䡃歵䭁䕁䅣䅁䭁䑁䄴䅁䉁䅁䅁允䅁䅁䄴权䅁䑁䅣杌硁䑁䅍䅁䵁䅉䅅䅁䙁䅁䅁睁䅁䅁䅁权䅁䅁䅁兂䅁䅁䅁䥁㝋䅑䅯睒䅁䅁䅯材䅁䅁䅅䅁䉁䅁䅁杄啁䅁䅁兎㉁䍁䄴兏ぁ䑁䅑杍硁䑁䅫䅁䵁䅉䅅䅁䙁䅁䅁睁䅁䅁䅁权䅁䅁䅁兂䅁䅁䅁䕁渶䅑䅯睒䅁䅁䅯材䅁䅁䅅䅁䉁䅁䅁杄十䅁䅁李畁䑁䅉䅏㕁䑁䅍睎㑁䅁䅁䍄䉁䅁䅁兂䅁䅁䅍䅁䅁䅁䅯䅁䅁䅁䅕䅁䅁䅁慁歱䭁䕁䅣䅁䭁䑁䄴䅁䉁䅁䅁允䅁䅁䄴䅅䅁䑁䅧杌硁䑁䅍䅏㕁䑁䅕䅁䵁䅉䅅䅁䙁䅁䅁睁䅁䅁䅁权䅁䅁䅁兂䅁䅁䅁䭁湱䅑䅯睒䅁䅁䅯材䅁䅁䅅䅁䉁䅁䅁杄十䅁䅁䅏畁䑁䅕睎ぁ䑁䅧免㑁䅁䅁䍄䉁䅁䅁兂䅁䅁䅍䅁䅁䅁䅯䅁䅁䅁䅕䅁䅁䅁牂䕵䭁䕁䅣䅁䭁䑁䄴䅁䉁䅁䅁允䅁䅁䄴䅄䅁䑁䅅䅏畁䑁䅉兎䅁䅁杷允䅁䅁䅕䅁䑁䅁䅁䅁䭁䅁䅁䅁䙁䅁䅁䅁䅁煕䅴权䡂䅁䅁权⭁䅁䅁允䅁䅁䅅䅁佁䉁䅉䅁睁䍁䄴睎穁䑁䅙䅏㍁䑁䅧䅁䵁䅉䅅䅁䙁䅁䅁睁䅁䅁䅁权䅁䅁䅁兂䅁䅁䅁䍁畹䅑䅯睒䅁䅁䅯材䅁䅁䅅䅁䉁䅁䅁杄十䅁䅁䅎畁䑁䅫䅍ㅁ䑁䅕睍㉁䅁䅁䍄䉁䅁䅁兂䅁䅁䅍䅁䅁䅁䅯䅁䅁䅁䅕䅁䅁䅁煁䕳䭁䕁䅣䅁䭁䑁䄴䅁䉁䅁䅁允䅁䅁䄴杅䅁䑁䅅杌㕁䑁䅫睍㕁䑁䅅兎䅁䅁杷允䅁䅁䅕䅁䑁䅁䅁䅁䭁䅁䅁䅁䙁䅁䅁䅁䅁牷䅆权䡂䅁䅁权⭁䅁䅁允䅁䅁䅅䅁佁䉁䅉䅁㑁䍁䄴兏㍁䑁䅙兎㑁䑁䅉䅁䵁䅉䅅䅁䙁䅁䅁睁䅁䅁䅁权䅁䅁䅁兂䅁䅁䅁䉁㙥䅑䅯睒䅁䅁䅯材䅁䅁䅅䅁䉁䅁䅁杄允䅁䅁䅏畁䑁䅅睍㑁䑁䅫兎䅁䅁杷允䅁䅁䅕䅁䑁䅁䅁䅁䭁䅁䅁䅁䙁䅁䅁䅁䅁扇䅎权䡂䅁䅁权⭁䅁䅁允䅁䅁䅅䅁佁䉁䅑䅁ㅁ䑁䅙杌㕁䑁䅑䅎祁䑁䅅兏䅁䅁杷允䅁䅁䅕䅁䑁䅁䅁䅁䭁䅁䅁䅁䙁䅁䅁䅁䅁䭎䄵权䡂䅁䅁权⭁䅁䅁允䅁䅁䅅䅁佁䉁䅙䅁祁䑁䅙睍畁䑁䅑兎㍁䑁䅑䅍祁䅁䅁䍄䉁䅁䅁兂䅁䅁䅍䅁䅁䅁䅯䅁䅁䅁䅕䅁䅁䅁浃ぴ䭁䕁䅣䅁䭁䑁䄴䅁䉁䅁䅁允䅁䅁䄴杅䅁䑁䅅杌ㅁ䑁䅣李祁䑁䅉杍䅁䅁杷允䅁䅁䅕䅁䑁䅁䅁䅁䭁䅁䅁䅁䙁䅁䅁䅁䅁䡷䅨权䡂䅁䅁权⭁䅁䅁允䅁䅁䅅䅁佁䉁䅉䅁祁䍁䄴免㉁䑁䅑睍㉁䑁䅉䅁䵁䅉䅅䅁䙁䅁䅁睁䅁䅁䅁权䅁䅁䅁兂䅁䅁䅁䙁湃䅑䅯睒䅁䅁䅯材䅁䅁䅅䅁䉁䅁䅁杄啁䅁䅁䅎穁䍁䄴䅎穁䑁䅉䅎㕁䑁䅫䅁䵁䅉䅅䅁䙁䅁䅁睁䅁䅁䅁权䅁䅁䅁兂䅁䅁䅁䩁㙗䅑䅯睒䅁䅁䅯材䅁䅁䅅䅁䉁䅁䅁杄坁䅁䅁杍㉁䑁䅍杌ぁ䑁䅕睎ぁ䑁䅁杍䅁䅁杷允䅁䅁䅕䅁䑁䅁䅁䅁䭁䅁䅁䅁䙁䅁䅁䅁䅁㝭䅴权䡂䅁䅁权⭁䅁䅁允䅁䅁䅅䅁佁䅁䄴䅁祁䍁䄴杍硁䑁䅍䅏䅁䅁杷允䅁䅁䅕䅁䑁䅁䅁䅁䭁䅁䅁䅁䙁䅁䅁䅁䅁䩯䅨权䡂䅁䅁权⭁䅁䅁允䅁䅁䅅䅁佁䉁䅉䅁穁䍁䄴兎ㅁ䑁䅕䅏ㅁ䑁䅅䅁䵁䅉䅅䅁䙁䅁䅁睁䅁䅁䅁权䅁䅁䅁兂䅁䅁䅁䕁呃䅑䅯睒䅁䅁䅯材䅁䅁䅅䅁䉁䅁䅁杄啁䅁䅁免硁䍁䄴李ぁ䑁䅑睎㕁䑁䅫䅁䵁䅉䅅䅁䙁䅁䅁睁䅁䅁䅁权䅁䅁䅁兂䅁䅁䅁䡧䉶䅑䅯睒䅁䅁䅯材䅁䅁䅅䅁䉁䅁䅁杄十䅁䅁杍畁䑁䅑䅏穁䑁䅅兎㑁䅁䅁䍄䉁䅁䅁兂䅁䅁䅍䅁䅁䅁䅯䅁䅁䅁䅕䅁䅁䅁敂は䭁䕁䅣䅁䭁䑁䄴䅁䉁䅁䅁允䅁䅁䄴杆䅁䑁䅍杍ㅁ䍁䄴杍祁䑁䅉兎ぁ䑁䅫䅁䵁䅉䅅䅁䕁䅁䅁睁䅁䅁䅁权䅁䅁䅁兂䅁䅁䅁䍁㉡䅑䅯䅩䅁䅁䅅䅁䉁䅁䅁杄䥁䅁䅁免睁䑁䅁䅁䵁䅉䅅䅁䙁䅁䅁睁䅁䅁䅁权䅁䅁䅁兂䅁䅁䅁䵁硏䅑䅯睒䅁䅁䅯材䅁䅁䅅䅁䉁䅁䅁杄坁䅁䅁免硁䑁䅙杌穁䑁䅅睍㉁䑁䅑睎䅁䅁杷允䅁䅁䅕䅁䑁䅁䅁䅁䭁䅁䅁䅁䙁䅁䅁䅁䅁煤䅖权䡂䅁䅁权⭁䅁䅁允䅁䅁䅅䅁佁䉁䅉䅁㍁䍁䄴免睁䑁䅧李㍁䑁䅕䅁䵁䅉䅅䅁䙁䅁䅁睁䅁䅁䅁权䅁䅁䅁兂䅁䅁䅁䉁煹䅑䅯睒䅁䅁䅯材䅁䅁䅅䅁䉁䅁䅁杄坁䅁䅁免㕁䑁䅣杌祁䑁䅕兎穁䑁䅕免䅁䅁杷允䅁䅁䅑䅁䑁䅁䅁䅁䭁䅁䅁䅁䙁䅁䅁䅁䅁䱶䅒权祁䅁䅁允䅁䅁䅅䅁䭁䍁䅧䅁䵁䅉䅅䅁䙁䅁䅁睁䅁䅁䅁权䅁䅁䅁兂䅁䅁䅁䡁癋䅑䅯睒䅁䅁䅯材䅁䅁䅅䅁䉁䅁䅁杄十䅁䅁杍畁䑁䅕兏ㅁ䑁䅑杍祁䅁䅁䍄䉁䅁䅁兂䅁䅁䅍䅁䅁䅁䅯䅁䅁䅁䅕䅁䅁䅁ぃぱ䭁䕁䅣䅁䭁䑁䄴䅁䉁䅁䅁允䅁䅁䄴杆䅁䑁䅉李穁䍁䄴䅎ㅁ䑁䅣䅎睁䑁䅉䅁䵁䅉䅅䅁䙁䅁䅁睁䅁䅁䅁权䅁䅁䅁兂䅁䅁䅁䥁剂䅑䅯睒䅁䅁䅯材䅁䅁䅅䅁䉁䅁䅁杄允䅁䅁䅏畁䑁䅅睍㑁䑁䅫兎䅁䅁杷允䅁䅁䅕䅁䑁䅁䅁䅁䭁䅁䅁䅁䙁䅁䅁䅁䅁䩮䅴权䩂䅁䅁权㝁䅁䅁允䅁䅁䅅䅁佁䉁䅑䅁硁䑁䅕杌ぁ䑁䅧䅏穁䑁䅅兎䅁䅁杷允䅁䅁䅕䅁䑁䅁䅁䅁䭁䅁䅁䅁䙁䅁䅁䅁䅁牌䅎权䡂䅁䅁权⭁䅁䅁允䅁䅁䅅䅁佁䉁䅑䅁穁䑁䅉杌睁䑁䅍兏㑁䑁䅉免䅁䅁杷允䅁䅁䅕䅁䑁䅁䅁䅁䭁䅁䅁䅁䙁䅁䅁䅁䅁扳䅎权䡂䅁䅁权⭁䅁䅁允䅁䅁䅅䅁佁䉁䅙䅁ぁ䑁䅑睍畁䑁䅑李ぁ䑁䅁免㉁䅁䅁䍄䉁䅁䅁兂䅁䅁䅍䅁䅁䅁䅯䅁䅁䅁䅕䅁䅁䅁扄ふ䭁䕁䅣䅁䭁䑁䄴䅁䉁䅁䅁允䅁䅁䅯睊䅁䅁杷允䅁䅁䅕䅁䑁䅁䅁䅁䭁䅁䅁䅁䙁䅁䅁䅁䅁䩰䅨权䡂䅁䅁权⭁䅁䅁允䅁䅁䅅䅁佁䉁䅙䅁祁䑁䅍䅎畁䑁䅕䅏㉁䑁䅧睎硁䅁䅁䍄䉁䅁䅁兂䅁䅁䅍䅁䅁䅁䅯䅁䅁䅁䅕䅁䅁䅁㑂啰䭁䕁䅣䅁䭁䑁䄴䅁䉁䅁䅁允䅁䅁䄴䅆䅁䑁䅅兏畁䑁䅫䅏㍁䑁䅑睍祁䅁䅁䍄䉁䅁䅁兂䅁䅁䅍䅁䅁䅁䅯䅁䅁䅁䅕䅁䅁䅁权ね䭁䕁䅣䅁䭁䑁䄴䅁䉁䅁䅁允䅁䅁䄴杅䅁䑁䅅杌㑁䑁䅙睎㕁䑁䅑兏䅁䅁杷允䅁䅁䅕䅁䑁䅁䅁䅁䭁䅁䅁䅁䙁䅁䅁䅁䅁煬䅂权䡂䅁䅁权⭁䅁䅁允䅁䅁䅅䅁佁䉁䅑䅁硁䑁䅣杌ぁ䑁䅑䅎硁䑁䅣䅏䅁䅁杷允䅁䅁䅕䅁䑁䅁䅁䅁䭁䅁䅁䅁䙁䅁䅁䅁䅁㝱䄱权䡂䅁䅁权⭁䅁䅁允䅁䅁䅅䅁佁䉁䅉䅁穁䍁䄴兏㍁䑁䅑䅏㉁䑁䅫䅁䵁䅉䅅䅁䙁䅁䅁睁䅁䅁䅁权䅁䅁䅁兂䅁䅁䅁䑁牱䅑䅯睒䅁䅁䅯材䅁䅁䅅䅁䉁䅁䅁杄啁䅁䅁杍穁䍁䄴䅎睁䑁䅧睍ぁ䑁䅕䅁䵁䅉䅅䅁䙁䅁䅁睁䅁䅁䅁权䅁䅁䅁兂䅁䅁䅁䥁㝏䅑䅯睒䅁䅁䅯材䅁䅁䅅䅁䉁䅁䅁杄坁䅁䅁杍㉁䑁䅍杌ぁ䑁䅕睎ぁ䑁䅁杍䅁䅁杷允䅁䅁䅕䅁䑁䅁䅁䅁䭁䅁䅁䅁䙁䅁䅁䅁䅁㝄䅆权䡂䅁䅁权⭁䅁䅁允䅁䅁䅅䅁佁䉁䅉䅁硁䍁䄴兏睁䑁䅅兎睁䑁䅑䅁䵁䅉䅅䅁䙁䅁䅁睁䅁䅁䅁权䅁䅁䅁兂䅁䅁䅁䕁ぱ䅑䅯睒䅁䅁䅯材䅁䅁䅅䅁䉁䅁䅁杄十䅁䅁杍穁䍁䄴兏硁䑁䅉䅍穁䅁䅁䍄䉁䅁䅁兂䅁䅁䅍䅁䅁䅁䅯䅁䅁䅁䅕䅁䅁䅁獄び䭁䕁䅣䅁䭁䑁䄴䅁䉁䅁䅁允䅁䅁䄴杆䅁䑁䅉李穁䍁䄴䅎ㅁ䑁䅣䅎睁䑁䅉䅁䵁䅉䅅䅁䙁䅁䅁睁䅁䅁䅁权䅁䅁䅁兂䅁䅁䅁䭁剩䅑䅯睒䅁䅁䅯材䅁䅁䅅䅁䉁䅁䅁杄十䅁䅁兎畁䑁䅣免㑁䑁䅍䅎㕁䅁䅁䍄䉁䅁䅁兂䅁䅁䅍䅁䅁䅁䅯䅁䅁䅁䅕䅁䅁䅁䥁啮䭁䕁䅣䅁䭁䑁䄴䅁䉁䅁䅁允䅁䅁䄴䅆䅁䑁䅍李畁䑁䅁兏祁䑁䅧䅍㍁䅁䅁䍄䉁䅁䅁兂䅁䅁䅍䅁䅁䅁䅯䅁䅁䅁䅕䅁䅁䅁兄啦䭁䕁䅣䅁䭁䑁䄴䅁䉁䅁䅁允䅁䅁䄴杅䅁䑁䅁杌㕁䑁䅣䅏㑁䑁䅁䅎䅁䅁杷允䅁䅁䅕䅁䑁䅁䅁䅁䭁䅁䅁䅁䙁䅁䅁䅁䅁䭍䅤权䡂䅁䅁权⭁䅁䅁允䅁䅁䅅䅁佁䉁䅙䅁硁䑁䅅䅎畁䑁䅑杍㑁䑁䅧兎祁䅁䅁䍄䉁䅁䅁兂䅁䅁䅍䅁䅁䅁䅯䅁䅁䅁䅕䅁䅁䅁䭂䕱䭁䕁䅣䅁䭁䑁䄴䅁䉁䅁䅁允䅁䅁䄴杆䅁䑁䅉李穁䍁䄴䅎ㅁ䑁䅣䅎睁䑁䅉䅁䵁䅉䅅䅁䙁䅁䅁睁䅁䅁䅁权䅁䅁䅁兂䅁䅁䅁䑁特䅑䅯睒䅁䅁䅯材䅁䅁䅅䅁䉁䅁䅁杄坁䅁䅁杍㉁䑁䅍杌ぁ䑁䅕睎ぁ䑁䅁杍䅁䅁杷允䅁䅁䅕䅁䑁䅁䅁䅁䭁䅁䅁䅁䙁䅁䅁䅁䅃㡰䅒权乂䅁䅁权㝁䅁䅁允䅁䅁䅅䅁佁䉁䅑䅁ㅁ䑁䅙杌硁䑁䅑免ㅁ䑁䅣睎䅁䅁杷允䅁䅁䅕䅁䑁䅁䅁䅁䭁䅁䅁䅁䙁䅁䅁䅁䅁䤫䅖权䡂䅁䅁权⭁䅁䅁允䅁䅁䅅䅁佁䉁䅉䅁睁䍁䄴睎㍁䑁䅫李㉁䑁䅅䅁䵁䅉䅅䅁䙁䅁䅁睁䅁䅁䅁权䅁䅁䅁兂䅁䅁䅁䭁䉈䅑䅯睒䅁䅁䅯材䅁䅁䅅䅁䉁䅁䅁杄十䅁䅁䅎畁䑁䅁睍祁䑁䅉杍祁䅁䅁䍄䉁䅁䅁兂䅁䅁䅍䅁䅁䅁䅯䅁䅁䅁䅕䅁䅁䅁䑄ぶ䭁䕁䅣䅁䭁䑁䄴䅁䉁䅁䅁允䅁䅁䄴䅆䅁䑁䅅免畁䑁䅑睍㍁䑁䅧䅍ぁ䅁䅁䍄䉁䅁䅁兂䅁䅁䅍䅁䅁䅁䅯䅁䅁䅁䅕䅁䅁䅁慃歳䭁䕁䅣䅁䭁䑁䄴䅁䉁䅁䅁允䅁䅁䄴杅䅁䑁䅅杌ぁ䑁䅑䅎硁䑁䅫兎䅁䅁杷允䅁䅁䅕䅁䑁䅁䅁䅁䭁䅁䅁䅁䙁䅁䅁䅁䅁㝑䅎权䡂䅁䅁权⭁䅁䅁允䅁䅁䅅䅁佁䉁䅑䅁ぁ䑁䅉杌穁䑁䅍李㍁䑁䅑杍䅁䅁杷允䅁䅁䅕䅁䑁䅁䅁䅁䭁䅁䅁䅁䙁䅁䅁䅁䅁牊䅚权䡂䅁䅁权⭁䅁䅁允䅁䅁䅅䅁佁䉁䅉䅁祁䍁䄴䅎㕁䑁䅅睍祁䑁䅧䅁䵁䅉䅅䅁䙁䅁䅁睁䅁䅁䅁权䅁䅁䅁兂䅁䅁䅁䝁㑭䅑䅯睒䅁䅁䅯材䅁䅁䅅䅁䉁䅁䅁杄坁䅁䅁杍㉁䑁䅍杌ぁ䑁䅕睎ぁ䑁䅁杍䅁䅁杷允䅁䅁䅕䅁䑁䅁䅁䅁䭁䅁䅁䅁䙁䅁䅁䅁䅁䡫䅨权䡂䅁䅁权⭁䅁䅁允䅁䅁䅅䅁佁䉁䅙䅁祁䑁䅙睍畁䑁䅑兎㍁䑁䅑䅍祁䅁䅁䍄䉁䅁䅁兂䅁䅁䅍䅁䅁䅁䅯䅁䅁䅁䅕䅁䅁䥁湃䕸䭁䕁䅣䅁䭁䑁䄴䅁䉁䅁䅁允䅁䅁䄴杅䅁䑁䅣杌穁䑁䅑杍祁䑁䅕杍䅁䅁杷允䅁䅁䅕䅁䑁䅁䅁䅁䭁䅁䅁䅁䙁䅁䅁䅁䅁䩄䅨权䡂䅁䅁权⽁䅁䅁允䅁䅁䅅䅁佁䉁䅉䅁㕁䍁䄴免㍁䑁䅣睎睁䑁䅑䅁䵁䅉䅅䅁䙁䅁䅁睁䅁䅁䅁权䅁䅁䅁兂䅁䅁䅁䭁瑱䅑䅯睒䅁䅁䅯睐䅁䅁䅅䅁䉁䅁䅁杄啁䅁䅁杍ㅁ䍁䄴䅏㕁䑁䅕兎㑁䑁䅕䅁䵁䅉䅅䅁䙁䅁䅁睁䅁䅁䅁权䅁䅁䅁兂䅁䅁䅁䙁橱䅑䅯睒䅁䅁䅯睐䅁䅁䅅䅁䉁䅁䅁杄十䅁䅁杍畁䑁䅉䅍㑁䑁䅉䅎㕁䅁䅁䍄䉁䅁䅁兂䅁䅁䅍䅁䅁䅁䅯䅁䅁䅁䅕䅁䅁䅁允歴䭁䕁䅣䅁䭁䑁䄸䅁䉁䅁䅁允䅁䅁䄴杆䅁䑁䅉䅏ㅁ䍁䄴免穁䑁䅙䅎ぁ䑁䅉䅁䵁䅉䅅䅁䙁䅁䅁睁䅁䅁䅁权䅁䅁䅁兂䅁䅁䅁乁摃䅑䅯睒䅁䅁䅯睐䅁䅁䅅䅁䉁䅁䅁杄允䅁䅁兎畁䑁䅧杍㉁䑁䅫免䅁䅁杷允䅁䅁䅕䅁䑁䅁䅁䅁䭁䅁䅁䅁䙁䅁䅁䅁䅁䭨䅆权䡂䅁䅁权⽁䅁䅁允䅁䅁䅅䅁佁䉁䅉䅁祁䍁䄴免ㅁ䑁䅕睎㉁䑁䅉䅁䵁䅉䅅䅁䙁䅁䅁睁䅁䅁䅁权䅁䅁䅁兂䅁䅁䅁䕁し䅑䅯睒䅁䅁䅯睐䅁䅁䅅䅁䉁䅁䅁杄啁䅁䅁睎㉁䍁䄴睎硁䑁䅑免ぁ䑁䅣䅁䵁䅉䅅䅁䙁䅁䅁睁䅁䅁䅁权䅁䅁䅁兂䅁䅁䅁䍁栶䅑䅯睒䅁䅁䅯睐䅁䅁䅅䅁䉁䅁䅁杄十䅁䅁睍畁䑁䅉睎穁䑁䅧李㕁䅁䅁䍄䉁䅁䅁兂䅁䅁䅍䅁䅁䅁䅯䅁䅁䅁䅕䅁䅁䅁瑁び䭁䕁䅫䅁䭁䑁䅷䅁䉁䅁䅁允䅁䅁䄴䅆䅁䑁䅉䅏畁䑁䅉睎睁䑁䅧䅎㑁䅁䅁䍄䉁䅁䅁兂䅁䅁䅍䅁䅁䅁䅯䅁䅁䅁䅕䅁䅁䅁偁䕵䭁䕁䅣䅁䭁䑁䄸䅁䉁䅁䅁允䅁䅁䄴䅆䅁䑁䅧䅎畁䑁䅙杍穁䑁䅑免㑁䅁䅁䍄䉁䅁䅁兂䅁䅁䅍䅁䅁䅁䅯䅁䅁䅁䅕䅁䅁䅁䡃歵䭁䕁䅣䅁䭁䑁䄸䅁䉁䅁䅁允䅁䅁䄴杅䅁䑁䅣杌㑁䑁䅉睍㑁䑁䅑兎䅁䅁杷允䅁䅁䅕䅁䑁䅁䅁䅁䭁䅁䅁䅁䙁䅁䅁䅁䅁䭩䅆权䡂䅁䅁权⽁䅁䅁允䅁䅁䅅䅁佁䉁䅑䅁硁䑁䅙杌穁䑁䅑䅏ㅁ䑁䅉杍䅁䅁杷允䅁䅁䅕䅁䑁䅁䅁䅁䭁䅁䅁䅁䙁䅁䅁䅁䅁煕䅴权乂䅁䅁权㡁䅁䅁允䅁䅁䅅䅁佁䉁䅑䅁硁䑁䅑杌ぁ䑁䅅䅏㍁䑁䅅睍䅁䅁杷允䅁䅁䅕䅁䑁䅁䅁䅁䭁䅁䅁䅁䙁䅁䅁䅁䅁䱳䅎权䡂䅁䅁权⽁䅁䅁允䅁䅁䅅䅁佁䉁䅉䅁㑁䍁䄴睎穁䑁䅕睎穁䑁䅙䅁䵁䅉䅅䅁䙁䅁䅁睁䅁䅁䅁权䅁䅁䅁兂䅁䅁䅁䕁渶䅑䅯睒䅁䅁䅯睐䅁䅁䅅䅁䉁䅁䅁杄十䅁䅁杍畁䑁䅣䅍祁䑁䅑䅎㑁䅁䅁䍄䉁䅁䅁兂䅁䅁䅍䅁䅁䅁䅯䅁䅁䅁䅕䅁䅁䅁煃ば䭁䕁䅣䅁䭁䑁䄸䅁䉁䅁䅁允䅁䅁䄴杅䅁䑁䅧杌ぁ䑁䅑䅍睁䑁䅅兏䅁䅁杷允䅁䅁䅕䅁䑁䅁䅁䅁䭁䅁䅁䅁䙁䅁䅁䅁䅁㝡䅨权䡂䅁䅁权⽁䅁䅁允䅁䅁䅅䅁佁䉁䅑䅁硁䑁䅣杌祁䑁䅍李祁䑁䅍睍䅁䅁杷允䅁䅁䅕䅁䑁䅁䅁䅁䭁䅁䅁䅁䙁䅁䅁䅁䅁煕䅴权䡂䅁䅁权⽁䅁䅁允䅁䅁䅅䅁佁䉁䅉䅁睁䍁䄴李㉁䑁䅣䅎㕁䑁䅍䅁䵁䅉䅅䅁䙁䅁䅁睁䅁䅁䅁权䅁䅁䅁兂䅁䅁䅁䍁畹䅑䅯睒䅁䅁䅯睐䅁䅁䅅䅁䉁䅁䅁杄十䅁䅁兎畁䑁䅅睍㕁䑁䅍兎㉁䅁䅁䍄䉁䅁䅁兂䅁䅁䅍䅁䅁䅁䅯䅁䅁䅁䅕䅁䅁䅁煁䕳䭁䕁䅣䅁䭁䑁䄸䅁䉁䅁䅁允䅁䅁䄴杅䅁䑁䅉杌ぁ䑁䅁睎㉁䑁䅕兏䅁䅁杷允䅁䅁䅕䅁䑁䅁䅁䅁䭁䅁䅁䅁䙁䅁䅁䅁䅁牷䅆权䡂䅁䅁权⽁䅁䅁允䅁䅁䅅䅁佁䉁䅉䅁㑁䍁䄴兏穁䑁䅙兏祁䑁䅣䅁䵁䅉䅅䅁䙁䅁䅁睁䅁䅁䅁权䅁䅁䅁兂䅁䅁䅁䉁㙥䅑䅯睒䅁䅁䅯睐䅁䅁䅅䅁䉁䅁䅁杄十䅁䅁睎畁䑁䅙䅎ぁ䑁䅅䅍祁䅁䅁䍄䉁䅁䅁兂䅁䅁䅍䅁䅁䅁䅯䅁䅁䅁䅕䅁䅁䅁婁び䭁䕁䅣䅁䭁䑁䄸䅁䉁䅁䅁允䅁䅁䄴䅆䅁䑁䅍睍畁䑁䅫李㑁䑁䅍免祁䅁䅁䍄䉁䅁䅁兂䅁䅁䅍䅁䅁䅁䅯䅁䅁䅁䅕䅁䅁䅁ぁ歲䭁䕁䅣䅁䭁䑁䄸䅁䉁䅁䅁允䅁䅁䄴杆䅁䑁䅉䅏ㅁ䍁䄴免穁䑁䅙䅎ぁ䑁䅉䅁䵁䅉䅅䅁䕁䅁䅁睁䅁䅁䅁权䅁䅁䅁兂䅁䅁䅁䡁癋䅑䅯杍䅁䅁䅅䅁䉁䅁䅁权硁䅁䅁䍄䉁䅁䅁兂䅁䅁䅍䅁䅁䅁䅯䅁䅁䅁䅕䅁䅁䅁浃ぴ䭁䕁䅣䅁䭁䑁䄸䅁䉁䅁䅁允䅁䅁䄴杅䅁䑁䅅杌ぁ䑁䅙睎ㅁ䑁䅕兎䅁䅁杷允䅁䅁䅕䅁䑁䅁䅁䅁䭁䅁䅁䅁䙁䅁䅁䅁䅁牷䅆权乂䅁䅁权⭁䅁䅁允䅁䅁䅅䅁佁䉁䅑䅁㍁䑁䅫杌㕁䑁䅙睎祁䑁䅫睎䅁䅁杷允䅁䅁䅕䅁䑁䅁䅁䅁䭁䅁䅁䅁䙁䅁䅁䅁䅁牡䅨权䡂䅁䅁权⽁䅁䅁允䅁䅁䅅䅁佁䉁䅉䅁ㅁ䍁䄴䅏穁䑁䅫李㍁䑁䅅䅁䵁䅉䅅䅁䙁䅁䅁睁䅁䅁䅁权䅁䅁䅁兂䅁䅁䅁䙁湃䅑䅯睒䅁䅁䅯睐䅁䅁䅅䅁䉁䅁䅁杄啁䅁䅁睍睁䍁䄴䅏祁䑁䅅李㕁䑁䅑䅁䵁䅉䅅䅁䙁䅁䅁睁䅁䅁䅁权䅁䅁䅁兂䅁䅁䅁䥁剂䅑䅯睒䅁䅁䅯睐䅁䅁䅅䅁䉁䅁䅁杄十䅁䅁䅏畁䑁䅅睍ㅁ䑁䅅睍ㅁ䅁䅁䍄䉁䅁䅁兂䅁䅁䅍䅁䅁䅁䅯䅁䅁䅁䅕䅁䅁䅁畁び䭁䕁䅣䅁䭁䑁䄸䅁䉁䅁䅁允䅁䅁䄴杆䅁䑁䅅免㉁䍁䄴李㕁䑁䅅䅍硁䑁䅣䅁䵁䅉䅅䅁䙁䅁䅁睁䅁䅁䅁权䅁䅁䅁兂䅁䅁䅁䱁穇䅑䅯睒䅁䅁䅯睐䅁䅁䅅䅁䉁䅁䅁杄坁䅁䅁䅎ぁ䑁䅕杌穁䑁䅫免ㅁ䑁䅙兏䅁䅁杷允䅁䅁䅕䅁䑁䅁䅁䅁䭁䅁䅁䅁䙁䅁䅁䅁䅁㜲䅴权䡂䅁䅁权⽁䅁䅁允䅁䅁䅅䅁䭁䍁䅣䅁䵁䅉䅅䅁䙁䅁䅁睁䅁䅁䅁权䅁䅁䅁兂䅁䅁䅁䭁奃䅑䅯睒䅁䅁䅯睐䅁䅁䅅䅁䉁䅁䅁杄十䅁䅁睍畁䑁䅧杍㉁䑁䅉䅏穁䅁䅁䍄䉁䅁䅁兂䅁䅁䅍䅁䅁䅁䅯䅁䅁䅁䅕䅁䅁䅁䅂に䭁䕁䅣䅁䭁䑁䄸䅁䉁䅁䅁允䅁䅁䄴杅䅁䑁䅍杌ぁ䑁䅁睍㕁䑁䅫杍䅁䅁杷允䅁䅁䅕䅁䑁䅁䅁䅁䭁䅁䅁䅁䙁䅁䅁䅁䅁㝋䅂权䡂䅁䅁权⽁䅁䅁允䅁䅁䅅䅁佁䉁䅑䅁㍁䑁䅁杌睁䑁䅑兏㍁䑁䅙䅏䅁䅁杷允䅁䅁䅕䅁䑁䅁䅁䅁䭁䅁䅁䅁䙁䅁䅁䅁䅁㝴䅒权䡂䅁䅁权⽁䅁䅁允䅁䅁䅅䅁佁䉁䅑䅁硁䑁䅉杌㍁䑁䅫䅎硁䑁䅣李䅁䅁杷允䅁䅁䅕䅁䑁䅁䅁䅁䭁䅁䅁䅁䙁䅁䅁䅁䅁䬶䅆权䡂䅁䅁权⽁䅁䅁允䅁䅁䅅䅁佁䉁䅉䅁穁䍁䄴杍㕁䑁䅁兎穁䑁䅅䅁䵁䅉䅅䅁䙁䅁䅁睁䅁䅁䅁权䅁䅁䅁兂䅁䅁䅁䙁樶䅑䅯睒䅁䅁䅯睐䅁䅁䅅䅁䉁䅁䅁杄坁䅁䅁免祁䑁䅍杌㉁䑁䅉兏㍁䑁䅍睎䅁䅁杷允䅁䅁䅕䅁䑁䅁䅁䅁䭁䅁䅁䅁䙁䅁䅁䅁䅁㝷䅆权䡂䅁䅁权⽁䅁䅁允䅁䅁䅅䅁佁䉁䅑䅁㉁䑁䅑杌㍁䑁䅫免㑁䑁䅫䅏䅁䅁杷允䅁䅁䅕䅁䑁䅁䅁䅁䭁䅁䅁䅁䙁䅁䅁䅁䅁煤䅖权䡂䅁䅁权⽁䅁䅁允䅁䅁䅅䅁佁䉁䅉䅁㉁䍁䄴李ㅁ䑁䅁䅎穁䑁䅍䅁䵁䅉䅅䅁䙁䅁䅁睁䅁䅁䅁权䅁䅁䅁兂䅁䅁䅁䉁煹䅑䅯睒䅁䅁䅯睐䅁䅁䅅䅁䉁䅁䅁杄十䅁䅁睎畁䑁䅑兏祁䑁䅉䅏㕁䅁䅁䍄䉁䅁䅁兂䅁䅁䅍䅁䅁䅁䅯䅁䅁䅁䅕䅁䅁䅁祂ひ䭁䕁䅣䅁䭁䑁䄸䅁䉁䅁䅁允䅁䅁䄴杅䅁䑁䅉杌㍁䑁䅣睍硁䑁䅧兏䅁䅁杷允䅁䅁䅕䅁䑁䅁䅁䅁䭁䅁䅁䅁䙁䅁䅁䅁䅁䭴䅴权䡂䅁䅁权⽁䅁䅁允䅁䅁䅅䅁佁䉁䅙䅁祁䑁䅧兎畁䑁䅅睍㉁䑁䅑䅎祁䅁䅁䍄䉁䅁䅁兂䅁䅁䅍䅁䅁䅁䅯䅁䅁䅁䅕䅁䅁䅁瑁び䭁䕁䅣䅁䭁䑁䄸䅁䉁䅁䅁允䅁䅁䄴杅䅁䑁䅍杌睁䑁䅁睍ㅁ䑁䅅睍䅁䅁杷允䅁䅁䅕䅁䑁䅁䅁䅁䭁䅁䅁䅁䙁䅁䅁䅁䅁䭥䅖权䡂䅁䅁权⽁䅁䅁允䅁䅁䅅䅁佁䉁䅉䅁㉁䍁䄴杍㉁䑁䅕䅍㕁䑁䅣䅁䵁䅉䅅䅁䙁䅁䅁睁䅁䅁䅁权䅁䅁䅁兂䅁䅁䅁乁㍩䅑䅯睒䅁䅁䅯睐䅁䅁䅅䅁䉁䅁䅁杄十䅁䅁免畁䑁䅍杍硁䑁䅉免ぁ䅁䅁䍄䉁䅁䅁兂䅁䅁䅍䅁䅁䅁䅯䅁䅁䅁䅕䅁䅁䅁䑃ふ䭁䕁䅣䅁䭁䑁䄸䅁䉁䅁䅁允䅁䅁䄴杆䅁䑁䅅睎ぁ䍁䄴兎ㅁ䑁䅣䅍穁䑁䅙䅁䵁䅉䅅䅁䙁䅁䅁睁䅁䅁䅁权䅁䅁䅁兂䅁䅁䅁䭁扃䅑䅯睒䅁䅁䅯睐䅁䅁䅅䅁䉁䅁䅁杄十䅁䅁免畁䑁䅕䅍祁䑁䅕䅏ぁ䅁䅁䍄䉁䅁䅁兂䅁䅁䅍䅁䅁䅁䅯䅁䅁䅁䅕䅁䅁䅁㉂啰䭁䕁䄸䅁䭁䑁䅳䅁䉁䅁䅁允䅁䅁䅯䅕䅁䅁杷允䅁䅁䅕䅁䑁䅁䅁䅁䭁䅁䅁䅁䙁䅁䅁䅁䅁㝱䄱权䡂䅁䅁权⽁䅁䅁允䅁䅁䅅䅁佁䉁䅉䅁ぁ䍁䄴䅏ㅁ䑁䅅䅎㉁䑁䅉䅁䵁䅉䅅䅁䙁䅁䅁睁䅁䅁䅁权䅁䅁䅁兂䅁䅁䅁䅁砫䅑䅯睒䅁䅁䅯睐䅁䅁䅅䅁䉁䅁䅁杄十䅁䅁杍畁䑁䅁睍穁䑁䅫䅎㉁䅁䅁䍄䉁䅁䅁兂䅁䅁䅍䅁䅁䅁䅯䅁䅁䅁䅕䅁䅁䅁䭂䕴䭁䕁䅣䅁䭁䑁䄸䅁䉁䅁䅁允䅁䅁䄴䅆䅁䑁䅅䅎畁䑁䅑睍㕁䑁䅉兎硁䅁䅁䍄䉁䅁䅁兂䅁䅁䅍䅁䅁䅁䅯䅁䅁䅁䅕䅁䅁䅁獄び䭁䕁䅣䅁䭁䑁䄸䅁䉁䅁䅁允䅁䅁䄴杆䅁䑁䅅䅏穁䍁䄴睍㑁䑁䅫免ぁ䑁䅑䅁䵁䅉䅅䅁䙁䅁䅁睁䅁䅁䅁权䅁䅁䅁兂䅁䅁䅁䅁㔲䅑䅯睒䅁䅁䅯睐䅁䅁䅅䅁䉁䅁䅁杄十䅁䅁睍畁䑁䅕睎睁䑁䅣䅎㑁䅁䅁䍄䉁䅁䅁兂䅁䅁䅍䅁䅁䅁䅯䅁䅁䅁䅕䅁䅁䅁潃啫䭁䕁䅣䅁䭁䑁䄸䅁䉁䅁䅁允䅁䅁䄴杅䅁䑁䅍杌㍁䑁䅁睎ㅁ䑁䅅睍䅁䅁杷允䅁䅁䅕䅁䑁䅁䅁䅁䭁䅁䅁䅁䙁䅁䅁䅁䅁䩃䄱权䡂䅁䅁权⽁䅁䅁允䅁䅁䅅䅁佁䉁䅑䅁穁䑁䅁杌ぁ䑁䅑李硁䑁䅕䅏䅁䅁杷允䅁䅁䅕䅁䑁䅁䅁䅁䭁䅁䅁䅁䙁䅁䅁䅁䅁䠰䄱权䡂䅁䅁权⽁䅁䅁允䅁䅁䅅䅁佁䉁䅁䅁睁䍁䄴李㉁䑁䅧䅎硁䅁䅁䍄䉁䅁䅁兂䅁䅁䅍䅁䅁䅁䅯䅁䅁䅁䅕䅁䅁䅁睁ば䭁䕁䅣䅁䭁䑁䄸䅁䉁䅁䅁允䅁䅁䄴䅆䅁䑁䅫兎畁䑁䅧䅏祁䑁䅅兏穁䅁䅁䍄䉁䅁䅁兂䅁䅁䅍䅁䅁䅁䅯䅁䅁䅁䅕䅁䅁䅁䥁啮䭁䕁䅫䅁䭁䑁䅳䅁䉁䅁䅁允䅁䅁䄴杅䅁䑁䅧杌㑁䑁䅍杍穁䑁䅣䅏䅁䅁杷允䅁䅁䅕䅁䑁䅁䅁䅁䭁䅁䅁䅁䙁䅁䅁䅁䅁䭐䅴权䡂䅁䅁权⽁䅁䅁允䅁䅁䅅䅁佁䉁䅙䅁硁䑁䅙免畁䑁䅑睎睁䑁䅑兎ぁ䅁䅁䍄䉁䅁䅁兂䅁䅁䅍䅁䅁䅁䅯䅁䅁䅁䅕䅁䅁䅁㑄啨䭁䕁䅣䅁䭁䑁䄸䅁䉁䅁䅁允䅁䅁䄴杅䅁䑁䅁杌㍁䑁䅑兎㍁䑁䅧睍䅁䅁杷允䅁䅁䅕䅁䑁䅁䅁䅁䭁䅁䅁䅁䙁䅁䅁䅁䅁捯䅆权䡂䅁䅁权⽁䅁䅁允䅁䅁䅅䅁佁䉁䅉䅁ㅁ䍁䄴兎㑁䑁䅑䅎ぁ䑁䅣䅁䵁䅉䅅䅁䙁䅁䅁睁䅁䅁䅁权䅁䅁䅁兂䅁䅁䅁䵁⽏䅑䅯睒䅁䅁䅯睐䅁䅁䅅䅁䉁䅁䅁杄十䅁䅁睍畁䑁䅧睍穁䑁䅙杍㕁䅁䅁䍄䉁䅁䅁兂䅁䅁䅍䅁䅁䅁䅯䅁䅁䅁䅕䅁䅁䅁慃歳䭁䕁䅣䅁䭁䑁䄸䅁䉁䅁䅁允䅁䅁䄴杅䅁䑁䅅杌穁䑁䅉免祁䑁䅅䅎䅁䅁杷允䅁䅁䅕䅁䑁䅁䅁䅁䭁䅁䅁䅁䙁䅁䅁䅁䅁㝑䅎权䡂䅁䅁权⽁䅁䅁允䅁䅁䅅䅁佁䉁䅑䅁祁䑁䅅杌硁䑁䅁睍㉁䑁䅅兎䅁䅁杷允䅁䅁䅕䅁䑁䅁䅁䅁䭁䅁䅁䅁䙁䅁䅁䅁䅁牊䅚权䡂䅁䅁权⽁䅁䅁允䅁䅁䅅䅁佁䉁䅉䅁祁䍁䄴兎睁䑁䅙杍穁䑁䅅䅁䵁䅉䅅䅁䙁䅁䅁睁䅁䅁䅁权䅁䅁䅁兂䅁䅁䅁䝁㑭䅑䅯睒䅁䅁䅯睐䅁䅁䅅䅁䉁䅁䅁杄坁䅁䅁杍㑁䑁䅕杌硁䑁䅍李ぁ䑁䅑杍䅁䅁杷允䅁䅁䅕䅁䑁䅁䅁䅁䭁䅁䅁䅁䙁䅁䅁䅁䅁䡫䅨权䡂䅁䅁权⽁䅁䅁允䅁䅁䅅䅁佁䉁䅙䅁祁䑁䅧兎畁䑁䅅睍㉁䑁䅑䅎祁䅁䅁䍄䉁䅁䅁兂䅁䅁䅍䅁䅁䅁䅯䅁䅁䅁䅕䅁䅁䅁㑃ぬ䭁䕁䅫䅁䭁䑁䅳䅁䉁䅁䅁允䅁䅁䄴䅆䅁䑁䅅免畁䑁䅅兏ㅁ䑁䅉杍ㅁ䅁䅁䍄䉁䅁䅁兂䅁䅁䅍䅁䅁䅁䅯䅁䅁䅁䅕䅁䅁䅁㑃ぬ䭁䕁䅫䅁䭁䑁䅷䅁䉁䅁䅁允䅁䅁䄴䅆䅁䑁䅅免畁䑁䅁兎睁䑁䅁睎㉁䅁䅁䍄䉁䅁䅁兂䅁䅁䅍䅁䅁䅁䅯䅁䅁䅁䅕䅁䅁䅁㑃ぬ䭁䕁䅫䅁䭁䑁䄰䅁䉁䅁䅁允䅁䅁䄴䅆䅁䑁䅅免畁䑁䅕䅏硁䑁䅕䅎穁䅁䅁䍄䉁䅁䅁兂䅁䅁䅍䅁䅁䅁䅯䅁䅁䅁䅕䅁䅁䅁㑃ぬ䭁䕁䅫䅁䭁䑁䄸䅁䉁䅁䅁允䅁䅁䄴䅆䅁䑁䅅䅍畁䑁䅧兏㍁䑁䅧䅎㉁䅁䅁䍄䉁䅁䅁兂䅁䅁䅍䅁䅁䅁䅯䅁䅁䅁䅕䅁䅁䅁䵁䕭䭁䕁䅫䅁䭁䑁䅳䅁䉁䅁䅁允䅁䅁䄴杅䅁䑁䅍杌穁䑁䅑兏㑁䑁䅫李䅁䅁杷允䅁䅁䅕䅁䑁䅁䅁䅁䭁䅁䅁䅁䙁䅁䅁䅁䅁䨰䄱权䩂䅁䅁权㝁䅁䅁允䅁䅁䅅䅁佁䉁䅑䅁硁䑁䅁杌祁䑁䅫䅏睁䑁䅣䅎䅁䅁杷允䅁䅁䅕䅁䑁䅁䅁䅁䭁䅁䅁䅁䙁䅁䅁䅁䅁煌䅆权䩂䅁䅁权㝁䅁䅁允䅁䅁䅅䅁佁䉁䅉䅁硁䑁䅁杌睁䑁䅕杍睁䑁䅕䅁䵁䅉䅅䅁䙁䅁䅁睁䅁䅁䅁权䅁䅁䅁兂䅁䅁䅁䉁煱䅑䅯兓䅁䅁䅯睏䅁䅁䅅䅁䉁䅁䅁杄啁䅁䅁免㑁䍁䄴睍穁䑁䅕免睁䑁䅫䅁䵁䅉䅅䅁䙁䅁䅁睁䅁䅁䅁权䅁䅁䅁兂䅁䅁䅁䉁晓䅑䅯兓䅁䅁䅯睏䅁䅁䅅䅁䉁䅁䅁杄十䅁䅁䅎畁䑁䅫睎ぁ䑁䅣兎㍁䅁䅁䍄䉁䅁䅁兂䅁䅁䅍䅁䅁䅁䅯䅁䅁䅁䅕䅁䅁䅁䥃啯䭁䕁䅫䅁䭁䑁䅳䅁䉁䅁䅁允䅁䅁䄴杅䅁䑁䅍杌ぁ䑁䅑免㕁䑁䅑免䅁䅁杷允䅁䅁䅕䅁䑁䅁䅁䅁䭁䅁䅁䅁䙁䅁䅁䅁䅁煔䅤权䩂䅁䅁权㝁䅁䅁允䅁䅁䅅䅁佁䉁䅑䅁硁䑁䅅杌硁䑁䅙䅍硁䑁䅅杍䅁䅁杷允䅁䅁䅕䅁䑁䅁䅁䅁䭁䅁䅁䅁䙁䅁䅁䅁䅁䭌䄵权䩂䅁䅁权㝁䅁䅁允䅁䅁䅅䅁佁䉁䅑䅁祁䑁䅙杌ぁ䑁䅑䅏ㅁ䑁䅍兏䅁䅁杷允䅁䅁䅕䅁䑁䅁䅁䅁䭁䅁䅁䅁䙁䅁䅁䅁䅁煕䅴权䩂䅁䅁权㝁䅁䅁允䅁䅁䅅䅁佁䉁䅑䅁硁䑁䅅杌ぁ䑁䅫杍㑁䑁䅅李䅁䅁杷允䅁䅁䅕䅁䑁䅁䅁䅁䭁䅁䅁䅁䙁䅁䅁䅁䅁㝄䅆权䩂䅁䅁权㝁䅁䅁允䅁䅁䅅䅁佁䉁䅑䅁祁䑁䅧杌穁䑁䅑䅎ㅁ䑁䅍李䅁䅁杷允䅁䅁䅕䅁䑁䅁䅁䅁䭁䅁䅁䅁䙁䅁䅁䅁䅁牷䅆权䩂䅁䅁权㝁䅁䅁允䅁䅁䅅䅁佁䉁䅑䅁硁䑁䅍杌穁䑁䅉免㑁䑁䅕䅎䅁䅁杷允䅁䅁䅕䅁䑁䅁䅁䅁䭁䅁䅁䅁䙁䅁䅁䅁䅁䱳䅎权䩂䅁䅁权㝁䅁䅁允䅁䅁䅅䅁佁䉁䅑䅁硁䑁䅕杌ぁ䑁䅧䅏穁䑁䅅兎䅁䅁杷允䅁䅁䅕䅁䑁䅁䅁䅁䭁䅁䅁䅁䙁䅁䅁䅁䅁牰䅤权䩂䅁䅁权㝁䅁䅁允䅁䅁䅅䅁佁䉁䅉䅁祁䑁䅙杌穁䑁䅙兎硁䑁䅉䅁䵁䅉䅅䅁䙁䅁䅁睁䅁䅁䅁权䅁䅁䅁兂䅁䅁䅁䝁㑱䅑䅯兓䅁䅁䅯睏䅁䅁䅅䅁䉁䅁䅁杄啁䅁䅁免祁䍁䄴䅎ㅁ䑁䅁睎㕁䑁䅧䅁䵁䅉䅅䅁䙁䅁䅁睁䅁䅁䅁权䅁䅁䅁兂䅁䅁䅁䵁㑂䅑䅯兓䅁䅁䅯睏䅁䅁䅅䅁䉁䅁䅁杄十䅁䅁免睁䍁䄴免㍁䑁䅉睎㑁䅁䅁䍄䉁䅁䅁兂䅁䅁䅍䅁䅁䅁䅯䅁䅁䅁䅕䅁䅁䅁䑄啳䭁䕁䅫䅁䭁䑁䅳䅁䉁䅁䅁允䅁䅁䄴杅䅁䑁䅑杌ㅁ䑁䅅杍㉁䑁䅉李䅁䅁杷允䅁䅁䅕䅁䑁䅁䅁䅁䭁䅁䅁䅁䙁䅁䅁䅁䅁扇䅎权䩂䅁䅁权㥁䅁䅁允䅁䅁䅅䅁佁䉁䅑䅁硁䑁䅁杌ぁ䑁䅧李㕁䑁䅑睎䅁䅁杷允䅁䅁䅕䅁䑁䅁䅁䅁䭁䅁䅁䅁䙁䅁䅁䅁䅁牌䅎权䩂䅁䅁权㝁䅁䅁允䅁䅁䅅䅁佁䉁䅉䅁穁䍁䄴睎㉁䑁䅅兎㕁䑁䅣䅁䵁䅉䅅䅁䙁䅁䅁睁䅁䅁䅁权䅁䅁䅁兂䅁䅁䅁䭁奓䅑䅯兓䅁䅁䅯睏䅁䅁䅅䅁䉁䅁䅁杄十䅁䅁䅎畁䑁䅫睎ぁ䑁䅣兎㍁䅁䅁䍄䉁䅁䅁兂䅁䅁䅍䅁䅁䅁䅯䅁䅁䅁䅕䅁䅁䅁扃ふ䭁䕁䅫䅁䭁䑁䅳䅁䉁䅁䅁允䅁䅁䄴䅆䅁䑁䅉䅏畁䑁䅑免㕁䑁䅕兎硁䅁䅁䍄䉁䅁䅁兂䅁䅁䅍䅁䅁䅁䅯䅁䅁䅁䅕䅁䅁䅁扄ふ䭁䕁䅫䅁䭁䑁䅳䅁䉁䅁䅁允䅁䅁䅯睊䅁䅁杷允䅁䅁䅕䅁䑁䅁䅁䅁䭁䅁䅁䅁䙁䅁䅁䅁䅁䩯䅨权䩂䅁䅁权㝁䅁䅁允䅁䅁䅅䅁佁䉁䅑䅁祁䑁䅕杌睁䑁䅧䅍㍁䑁䅍兏䅁䅁杷允䅁䅁䅕䅁䑁䅁䅁䅁䭁䅁䅁䅁䙁䅁䅁䅁䅁煤䅖权䩂䅁䅁权㝁䅁䅁允䅁䅁䅅䅁佁䉁䅉䅁祁䑁䅕杌㑁䑁䅑睎穁䑁䅕䅁䵁䅉䅅䅁䙁䅁䅁睁䅁䅁䅁权䅁䅁䅁兂䅁䅁䅁䍁㉡䅑䅯兓䅁䅁䅯睏䅁䅁䅅䅁䉁䅁䅁杄啁䅁䅁杍㑁䍁䄴䅍㉁䑁䅑兎㑁䑁䅫䅁䵁䅉䅅䅁䙁䅁䅁睁䅁䅁䅁权䅁䅁䅁兂䅁䅁䅁䅁㐫䅑䅯兓䅁䅁䅯睏䅁䅁䅅䅁䉁䅁䅁杄十䅁䅁睍畁䑁䅣䅍㍁䑁䅑兎祁䅁䅁䍄䉁䅁䅁兂䅁䅁䅍䅁䅁䅁䅯䅁䅁䅁䅕䅁䅁䥁㝂啷䭁䕁䅫䅁䭁䑁䅳䅁䉁䅁䅁允䅁䅁䄴杅䅁䑁䅫杌穁䑁䅙䅎穁䑁䅅䅏䅁䅁杷允䅁䅁䅕䅁䑁䅁䅁䅁䭁䅁䅁䅁䙁䅁䅁䅁䅁䬶䅆权䩂䅁䅁权㝁䅁䅁允䅁䅁䅅䅁佁䉁䅑䅁祁䑁䅙杌㉁䑁䅅兎睁䑁䅙免䅁䅁杷允䅁䅁䅕䅁䑁䅁䅁䅁䭁䅁䅁䅁䙁䅁䅁䅁䅁䩵䅤权乂䅁䅁权⽁䅁䅁允䅁䅁䅅䅁佁䉁䅁䅁ぁ䑁䅑杌㑁䑁䅉杍ぁ䅁䅁䍄䉁䅁䅁兂䅁䅁䅍䅁䅁䅁䅯䅁䅁䅁䅕䅁䅁䅁硃</t>
  </si>
  <si>
    <t>び䭁䕁䅫䅁䭁䑁䅳䅁䉁䅁䅁允䅁䅁䄴杅䅁䑁䅣杌祁䑁䅑李祁䑁䅫李䅁䅁杷允䅁䅁䅕䅁䑁䅁䅁䅁䭁䅁䅁䅁䙁䅁䅁䅁䅁䭕䅤权䩂䅁䅁权㝁䅁䅁允䅁䅁䅅䅁佁䉁䅑䅁硁䑁䅍杌㕁䑁䅧䅍ぁ䑁䅙兎䅁䅁杷允䅁䅁䅕䅁䑁䅁䅁䅁䭁䅁䅁䅁䙁䅁䅁䅁䅁牓䅒权䩂䅁䅁权㝁䅁䅁允䅁䅁䅅䅁佁䉁䅉䅁㑁䍁䄴杍穁䑁䅫兏ㅁ䑁䅕䅁䵁䅉䅅䅁䙁䅁䅁睁䅁䅁䅁权䅁䅁䅁兂䅁䅁䅁䭁䉈䅑䅯兓䅁䅁䅯睏䅁䅁䅅䅁䉁䅁䅁杄啁䅁䅁免ぁ䍁䄴䅏㕁䑁䅑兏ㅁ䑁䅍䅁䵁䅉䅅䅁䙁䅁䅁睁䅁䅁䅁权䅁䅁䅁兂䅁䅁䅁䉁煹䅑䅯兓䅁䅁䅯睏䅁䅁䅅䅁䉁䅁䅁杄十䅁䅁睍畁䑁䅕兎ぁ䑁䅑睍穁䅁䅁䍄䉁䅁䅁兂䅁䅁䅍䅁䅁䅁䅯䅁䅁䅁䅕䅁䅁䅁ぁ歲䭁䕁䅫䅁䭁䑁䅳䅁䉁䅁䅁允䅁䅁䄴䅆䅁䑁䅅睍畁䑁䅫䅏睁䑁䅑李ㅁ䅁䅁䍄䉁䅁䅁兂䅁䅁䅍䅁䅁䅁䅯䅁䅁䅁䅕䅁䅁䅁瑁び䭁䕁䅫䅁䭁䑁䅳䅁䉁䅁䅁允䅁䅁䄴䅆䅁䑁䅉睎畁䑁䅧䅍穁䑁䅑䅎㍁䅁䅁䍄䉁䅁䅁兂䅁䅁䅍䅁䅁䅁䅯䅁䅁䅁䅕䅁䅁䅁䩄䕴䭁䕁䅫䅁䭁䑁䅳䅁䉁䅁䅁允䅁䅁䄴杅䅁䑁䅙杌穁䑁䅙免ㅁ䑁䅕兏䅁䅁杷允䅁䅁䅕䅁䑁䅁䅁䅁䭁䅁䅁䅁䙁䅁䅁䅁䅁㝡䅨权䩂䅁䅁权㝁䅁䅁允䅁䅁䅅䅁佁䉁䅉䅁㕁䍁䄴兏㉁䑁䅣杍㍁䑁䅧䅁䵁䅉䅅䅁䙁䅁䅁睁䅁䅁䅁权䅁䅁䅁兂䅁䅁䅁䉁㙥䅑䅯兓䅁䅁䅯睏䅁䅁䅅䅁䉁䅁䅁杄啁䅁䅁免穁䍁䄴李祁䑁䅧兎祁䑁䅧䅁䵁䅉䅅䅁䙁䅁䅁睁䅁䅁䅁权䅁䅁䅁兂䅁䅁䅁䅁㡡䅑䅯杒䅁䅁䅯兒䅁䅁䅅䅁䉁䅁䅁兂捁眸婰䜰䱆䅑杷允䅁䅁䅕䅁䑁䅁䅁䅁䭁䅁䅁䅁䙁䅁䅁䅁䅁牧䅴权䩂䅁䅁权㝁䅁䅁允䅁䅁䅅䅁佁䉁䅑䅁硁䑁䅣杌ㅁ䑁䅧䅍穁䑁䅉兏䅁䅁杷允䅁䅁䅕䅁䑁䅁䅁䅁䭁䅁䅁䅁䙁䅁䅁䅁䅁䙧䅆权䩂䅁䅁权㝁䅁䅁允䅁䅁䅅䅁佁䉁䅑䅁祁䑁䅁杌㕁䑁䅉免㑁䑁䅁睎䅁䅁杷允䅁䅁䅕䅁䑁䅁䅁䅁䭁䅁䅁䅁䙁䅁䅁䅁䅁䭥䅖权䩂䅁䅁权㝁䅁䅁允䅁䅁䅅䅁佁䉁䅉䅁穁䍁䄴李穁䑁䅑䅍祁䑁䅕䅁䵁䅉䅅䅁䙁䅁䅁睁䅁䅁䅁权䅁䅁䅁兂䅁䅁䅁乁㝵䅑䅯睔䅁䅁䅯睏䅁䅁䅅䅁䉁䅁䅁权䵁䅁䅁䍄䉁䅁䅁兂䅁䅁䅍䅁䅁䅁䅯䅁䅁䅁䅕䅁䅁䅁潄啩䭁䕁䅫䅁䭁䑁䅳䅁䉁䅁䅁允䅁䅁䄴杅䅁䑁䅫杌㉁䑁䅁䅍祁䑁䅑䅏䅁䅁杷允䅁䅁䅕䅁䑁䅁䅁䅁䭁䅁䅁䅁䙁䅁䅁䅁䅁煬䅂权䩂䅁䅁权㝁䅁䅁允䅁䅁䅅䅁佁䉁䅉䅁㍁䍁䄴䅍硁䑁䅑睎ㅁ䑁䅫䅁䵁䅉䅅䅁䙁䅁䅁睁䅁䅁䅁权䅁䅁䅁兂䅁䅁䅁䭁湱䅑䅯兓䅁䅁䅯睏䅁䅁䅅䅁䉁䅁䅁杄啁䅁䅁免硁䍁䄴睎祁䑁䅍䅏ㅁ䑁䅙䅁䵁䅉䅅䅁䙁䅁䅁睁䅁䅁䅁权䅁䅁䅁兂䅁䅁䅁䑁牱䅑䅯兓䅁䅁䅯睏䅁䅁䅅䅁䉁䅁䅁杄啁䅁䅁免祁䍁䄴䅍硁䑁䅣兎ぁ䑁䅣䅁䵁䅉䅅䅁䙁䅁䅁睁䅁䅁䅁权䅁䅁䅁兂䅁䅁䅁䡁癋䅑䅯兓䅁䅁䅯睏䅁䅁䅅䅁䉁䅁䅁杄啁䅁䅁免睁䍁䄴李穁䑁䅉䅏㑁䑁䅑䅁䵁䅉䅅䅁䙁䅁䅁睁䅁䅁䅁权䅁䅁䅁兂䅁䅁䅁䉁㉃䅑䅯兓䅁䅁䅯睏䅁䅁䅅䅁䉁䅁䅁杄十䅁䅁䅎畁䑁䅅免ぁ䑁䅍睍㍁䅁䅁䍄䉁䅁䅁兂䅁䅁䅍䅁䅁䅁䅯䅁䅁䅁䅕䅁䅁䅁乁啵䭁䕁䅫䅁䭁䑁䅳䅁䉁䅁䅁允䅁䅁䄴杆䅁䑁䅅䅍硁䍁䄴䅎ぁ䑁䅧睎㑁䑁䅉䅁䵁䅉䅅䅁䙁䅁䅁睁䅁䅁䅁权䅁䅁䅁兂䅁䅁䅁䉁㙩䅑䅯兓䅁䅁䅯睏䅁䅁䅅䅁䉁䅁䅁杄十䅁䅁睍畁䑁䅙免㕁䑁䅧免㕁䅁䅁䍄䉁䅁䅁兂䅁䅁䅍䅁䅁䅁䅯䅁䅁䅁䅕䅁䅁䅁䑃ふ䭁䕁䅫䅁䭁䑁䅳䅁䉁䅁䅁允䅁䅁䄴䅆䅁䑁䅅睍畁䑁䅍李睁䑁䅣䅏㉁䅁䅁䍄䉁䅁䅁兂䅁䅁䅍䅁䅁䅁䅯䅁䅁䅁䅕䅁䅁䅁潃啫䭁䕁䅫䅁䭁䑁䅳䅁䉁䅁䅁允䅁䅁䄴杅䅁䑁䅍杌祁䑁䅑睍祁䑁䅫睎䅁䅁杷允䅁䅁䅕䅁䑁䅁䅁䅁䭁䅁䅁䅁䙁䅁䅁䅁䅁䤫䅖权䩂䅁䅁权㝁䅁䅁允䅁䅁䅅䅁佁䉁䅉䅁㕁䍁䄴睎睁䑁䅕杍硁䑁䅑䅁䵁䅉䅅䅁䙁䅁䅁睁䅁䅁䅁权䅁䅁䅁兂䅁䅁䅁䑁湃䅑䅯兓䅁䅁䅯睏䅁䅁䅅䅁䉁䅁䅁杄十䅁䅁兎畁䑁䅑䅏ㅁ䑁䅧䅍ぁ䅁䅁䍄䉁䅁䅁兂䅁䅁䅍䅁䅁䅁䅯䅁䅁䅁䅕䅁䅁䅁䭂䕱䭁䕁䅫䅁䭁䑁䅳䅁䉁䅁䅁允䅁䅁䄴杅䅁䑁䅍杌㑁䑁䅁兏穁䑁䅁䅎䅁䅁杷允䅁䅁䅕䅁䑁䅁䅁䅁䭁䅁䅁䅁䙁䅁䅁䅁䅁䭐䅴权䩂䅁䅁权㝁䅁䅁允䅁䅁䅅䅁佁䉁䅉䅁穁䍁䄴兎祁䑁䅙睎穁䑁䅣䅁䵁䅉䅅䅁䙁䅁䅁睁䅁䅁䅁权䅁䅁䅁兂䅁䅁䅁䵁⽏䅑䅯兓䅁䅁䅯睏䅁䅁䅅䅁䉁䅁䅁杄十䅁䅁睍畁䑁䅉䅍ㅁ䑁䅫䅍㉁䅁䅁䍄䉁䅁䅁兂䅁䅁䅍䅁䅁䅁䅯䅁䅁䅁䅕䅁䅁䅁䑂び䭁䕁䅫䅁䭁䑁䅳䅁䉁䅁䅁允䅁䅁䄴䅅䅁䑁䅕杌㍁䑁䅫兏㉁䑁䅫䅁䵁䅉䅅䅁䙁䅁䅁睁䅁䅁䅁权䅁䅁䅁兂䅁䅁䅁䱁づ䅑䅯兓䅁䅁䅯睏䅁䅁䅅䅁䉁䅁䅁杄啁䅁䅁免睁䍁䄴䅍硁䑁䅣免㉁䑁䅫䅁䵁䅉䅅䅁䙁䅁䅁睁䅁䅁䅁权䅁䅁䅁兂䅁䅁䅁䝁㑭䅑䅯兓䅁䅁䅯睏䅁䅁䅅䅁䉁䅁䅁杄十䅁䅁䅎畁䑁䅫睎ぁ䑁䅣兎㍁䅁䅁䍄䉁䅁䅁兂䅁䅁䅍䅁䅁䅁䅯䅁䅁䅁䅕䅁䅁䅁元䕥䭁䕁䅫䅁䭁䑁䅳䅁䉁䅁䅁允䅁䅁䄴杅䅁䑁䅍杌ぁ䑁䅍李穁䑁䅍兎䅁䅁杷允䅁䅁䅕䅁䑁䅁䅁䅁䭁䅁䅁䅁䙁䅁䅁䅁䅁㝨䅰权䩂䅁䅁权㝁䅁䅁允䅁䅁䅅䅁佁䉁䅉䅁ぁ䍁䄴兏㍁䑁䅑睎ㅁ䑁䅣䅁䵁䅉䅅䅁䙁䅁䅁睁䅁䅁䅁权䅁䅁䅁兂䅁䅁䅁䭧䕦䅑䅯兓䅁䅁䅯睏䅁䅁䅅䅁䉁䅁䅁杄啁䅁䅁免睁䍁䄴李㉁䑁䅕李㉁䑁䅑䅁䵁䅉䅅䅁䙁䅁䅁睁䅁䅁䅁权䅁䅁䅁兂䅁䅁䅁䅁她䅑䅯兓䅁䅁䅯䅐䅁䅁䅅䅁䉁䅁䅁杄十䅁䅁睍畁䑁䅉兎㍁䑁䅫免㕁䅁䅁䍄䉁䅁䅁兂䅁䅁䅍䅁䅁䅁䅯䅁䅁䅁䅕䅁䅁䅁捃ね䭁䕁䅫䅁䭁䑁䅷䅁䉁䅁䅁允䅁䅁䄴䅆䅁䑁䅅睍畁䑁䅑杍ぁ䑁䅍杍穁䅁䅁䍄䉁䅁䅁兂䅁䅁䅍䅁䅁䅁䅯䅁䅁䅁䅕䅁䅁䅁ぃぱ䭁䕁䅫䅁䭁䑁䅷䅁䉁䅁䅁允䅁䅁䄴杅䅁䑁䅣杌㍁䑁䅅䅏ぁ䑁䅁䅏䅁䅁杷允䅁䅁䅕䅁䑁䅁䅁䅁䭁䅁䅁䅁䙁䅁䅁䅁䅁煌䅆权䩂䅁䅁权㡁䅁䅁允䅁䅁䅅䅁佁䉁䅑䅁硁䑁䅁杌ぁ䑁䅅䅍ぁ䑁䅣免䅁䅁杷允䅁䅁䅑䅁䑁䅁䅁䅁䭁䅁䅁䅁䙁䅁䅁䅁䅁扁䅸权煁䅁䅁允䅁䅁䅅䅁䭁䅁䅷䅁䵁䅉䅅䅁䙁䅁䅁睁䅁䅁䅁权䅁䅁䅁兂䅁䅁䅁䉁煱䅑䅯兓䅁䅁䅯䅐䅁䅁䅅䅁䉁䅁䅁杄啁䅁䅁免㑁䍁䄴免㍁䑁䅫䅎硁䑁䅙䅁䵁䅉䅅䅁䙁䅁䅁睁䅁䅁䅁权䅁䅁䅁兂䅁䅁䅁䉁晓䅑䅯兓䅁䅁䅯䅐䅁䅁䅅䅁䉁䅁䅁杄十䅁䅁䅎畁䑁䅧李祁䑁䅫免硁䅁䅁䍄䉁䅁䅁兂䅁䅁䅍䅁䅁䅁䅯䅁䅁䅁䅕䅁䅁䅁䥃啯䭁䕁䅫䅁䭁䑁䅷䅁䉁䅁䅁允䅁䅁䄴杅䅁䑁䅍杌穁䑁䅉兎祁䑁䅫杍䅁䅁杷允䅁䅁䅕䅁䑁䅁䅁䅁䭁䅁䅁䅁䙁䅁䅁䅁䅁扒䅒权䩂䅁䅁权㡁䅁䅁允䅁䅁䅅䅁佁䉁䅉䅁穁䍁䄴兎㍁䑁䅁睍硁䑁䅉䅁䵁䅉䅅䅁䙁䅁䅁睁䅁䅁䅁权䅁䅁䅁兂䅁䅁䅁䕁渶䅑䅯兓䅁䅁䅯䅐䅁䅁䅅䅁䉁䅁䅁杄啁䅁䅁免硁䍁䄴䅍穁䑁䅉免㑁䑁䅕䅁䵁䅉䅅䅁䙁䅁䅁睁䅁䅁䅁权䅁䅁䅁兂䅁䅁䅁䍁畹䅑䅯兓䅁䅁䅯䅐䅁䅁䅅䅁䉁䅁䅁杄十䅁䅁杍㉁䍁䄴䅎穁䑁䅉睍ㅁ䅁䅁䍄䉁䅁䅁兂䅁䅁䅍䅁䅁䅁䅯䅁䅁䅁䅕䅁䅁䅁婁び䭁䕁䅫䅁䭁䑁䅷䅁䉁䅁䅁允䅁䅁䄴䅆䅁䑁䅅免畁䑁䅍䅎睁䑁䅁免ㅁ䅁䅁䍄䉁䅁䅁兂䅁䅁䅍䅁䅁䅁䅯䅁䅁䅁䅕䅁䅁䅁卂ぱ䭁䕁䅫䅁䭁䑁䅷䅁䉁䅁䅁允䅁䅁䄴䅆䅁䑁䅅免畁䑁䅅兏㑁䑁䅅兏㍁䅁䅁䍄䉁䅁䅁兂䅁䅁䅍䅁䅁䅁䅯䅁䅁䅁䅕䅁䅁䅁偁啳䭁䕁䅫䅁䭁䑁䅷䅁䉁䅁䅁允䅁䅁䄴䅆䅁䑁䅉兏畁䑁䅁杍睁䑁䅕兎㕁䅁䅁䍄䉁䅁䅁兂䅁䅁䅍䅁䅁䅁䅯䅁䅁䅁䅕䅁䅁䅁䍄啳䭁䕁䅫䅁䭁䑁䅷䅁䉁䅁䅁允䅁䅁䄴䅆䅁䑁䅅杍畁䑁䅉睍ㅁ䑁䅕䅎ㅁ䅁䅁䍄䉁䅁䅁兂䅁䅁䅍䅁䅁䅁䅯䅁䅁䅁䅕䅁䅁䅁㡃䕴䭁䕁䅫䅁䭁䑁䅷䅁䉁䅁䅁允䅁䅁䄴杅䅁䑁䅣杌穁䑁䅫兏硁䑁䅕杍䅁䅁杷允䅁䅁䅕䅁䑁䅁䅁䅁䭁䅁䅁䅁䙁䅁䅁䅁䅁牰䅤权䩂䅁䅁权㡁䅁䅁允䅁䅁䅅䅁佁䉁䅑䅁祁䑁䅕杌㍁䑁䅣杍穁䑁䅕李䅁䅁杷允䅁䅁䅕䅁䑁䅁䅁䅁䭁䅁䅁䅁䙁䅁䅁䅁䅁䡷䅨权䩂䅁䅁权㡁䅁䅁允䅁䅁䅅䅁佁䉁䅉䅁㕁䍁䄴兏睁䑁䅅李穁䑁䅅䅁䵁䅉䅅䅁䙁䅁䅁睁䅁䅁䅁权䅁䅁䅁兂䅁䅁䅁䭁奓䅑䅯兓䅁䅁䅯䅐䅁䅁䅅䅁䉁䅁䅁杄十䅁䅁䅎畁䑁䅧李祁䑁䅫免硁䅁䅁䍄䉁䅁䅁兂䅁䅁䅍䅁䅁䅁䅯䅁䅁䅁䅕䅁䅁䅁扃ふ䭁䕁䅫䅁䭁䑁䅷䅁䉁䅁䅁允䅁䅁䄴䅆䅁䑁䅉兏畁䑁䅅免㑁䑁䅑免祁䅁䅁䍄䉁䅁䅁兂䅁䅁䅍䅁䅁䅁䅯䅁䅁䅁䅕䅁䅁䅁扄ふ䭁䕁䅫䅁䭁䑁䅷䅁䉁䅁䅁允䅁䅁䅯睊䅁䅁杷允䅁䅁䅕䅁䑁䅁䅁䅁䭁䅁䅁䅁䙁䅁䅁䅁䅁䩯䅨权䩂䅁䅁权㡁䅁䅁允䅁䅁䅅䅁佁䉁䅑䅁祁䑁䅙杌硁䑁䅑免㉁䑁䅫兎䅁䅁杷允䅁䅁䅕䅁䑁䅁䅁䅁䭁䅁䅁䅁䙁䅁䅁䅁䅁煤䅖权䩂䅁䅁权㡁䅁䅁允䅁䅁䅅䅁佁䉁䅑䅁祁䑁䅕杌ㅁ䑁䅙兏㉁䑁䅍兏䅁䅁杷允䅁䅁䅕䅁䑁䅁䅁䅁䭁䅁䅁䅁䙁䅁䅁䅁䅁牊䅚权䩂䅁䅁权㡁䅁䅁允䅁䅁䅅䅁佁䉁䅑䅁祁䑁䅧杌㉁䑁䅍䅍硁䑁䅫免䅁䅁杷允䅁䅁䅕䅁䑁䅁䅁䅁䭁䅁䅁䅁䙁䅁䅁䅁䅁㝄䅨权䩂䅁䅁权㡁䅁䅁允䅁䅁䅅䅁佁䉁䅉䅁穁䍁䄴兎硁䑁䅣睎睁䑁䅧䅁䵁䅉䅅䅁䙁䅁䅁睁䅁䅁䅁权䅁䅁䅁兂䅁䅁䅁䡧䉶䅑䅯兓䅁䅁䅯䅐䅁䅁䅅䅁䉁䅁䅁杄十䅁䅁兏畁䑁䅁睎穁䑁䅍䅍㑁䅁䅁䍄䉁䅁䅁䅂䅁䅁䅍䅁䅁䅁䅯䅁䅁䅁䅕䅁䅁䅁牂䕵䭁䍁䅯䅁䉁䅁䅁允䅁䅁䅯䅄䅁䅁杷允䅁䅁䅕䅁䑁䅁䅁䅁䭁䅁䅁䅁䙁䅁䅁䅁䅁䬶䅆权䩂䅁䅁权㡁䅁䅁允䅁䅁䅅䅁佁䉁䅑䅁祁䑁䅙杌㉁䑁䅑䅍ㅁ䑁䅁免䅁䅁杷允䅁䅁䅕䅁䑁䅁䅁䅁䭁䅁䅁䅁䙁䅁䅁䅁䅁扳䅎权䩂䅁䅁权㡁䅁䅁允䅁䅁䅅䅁佁䉁䅉䅁㍁䍁䄴䅍㑁䑁䅍睍㍁䑁䅧䅁䵁䅉䅅䅁䙁䅁䅁睁䅁䅁䅁权䅁䅁䅁兂䅁䅁䅁䙁湃䅑䅯兓䅁䅁䅯䅐䅁䅁䅅䅁䉁䅁䅁杄啁䅁䅁免穁䍁䄴杍㍁䑁䅑兏睁䑁䅙䅁䵁䅉䅅䅁䙁䅁䅁睁䅁䅁䅁权䅁䅁䅁兂䅁䅁䅁䕁ぱ䅑䅯兓䅁䅁䅯䅐䅁䅁䅅䅁䉁䅁䅁杄十䅁䅁兏畁䑁䅉䅎㍁䑁䅣兎㕁䅁䅁䍄䉁䅁䅁兂䅁䅁䅍䅁䅁䅁䅯䅁䅁䅁䅕䅁䅁䅁䕃啯䭁䕁䅫䅁䭁䑁䅷䅁䉁䅁䅁允䅁䅁䄴䅆䅁䑁䅅䅍畁䑁䅑䅏㑁䑁䅅䅏㑁䅁䅁䍄䉁䅁䅁兂䅁䅁䅍䅁䅁䅁䅯䅁䅁䅁䅕䅁䅁䅁捁歱䭁䕁䅫䅁䭁䑁䅷䅁䉁䅁䅁允䅁䅁䄴杅䅁䑁䅍杌睁䑁䅑睎㍁䑁䅍免䅁䅁杷允䅁䅁䅕䅁䑁䅁䅁䅁䭁䅁䅁䅁䙁䅁䅁䅁䅁䭎䄵权䩂䅁䅁权㡁䅁䅁允䅁䅁䅅䅁佁䉁䅑䅁硁䑁䅉杌硁䑁䅍䅍穁䑁䅫䅎䅁䅁杷允䅁䅁䅕䅁䑁䅁䅁䅁䭁䅁䅁䅁䙁䅁䅁䅁䅁䰲䅤权䩂䅁䅁权㡁䅁䅁允䅁䅁䅅䅁佁䉁䅉䅁穁䍁䄴䅎祁䑁䅕兏㑁䑁䅣䅁䵁䅉䅅䅁䙁䅁䅁睁䅁䅁䅁权䅁䅁䅁兂䅁䅁䅁䭁扃䅑䅯兓䅁䅁䅯䅐䅁䅁䅅䅁䉁䅁䅁杄啁䅁䅁䅎睁䍁䄴兏穁䑁䅁免ㅁ䑁䅧䅁䵁䅉䅅䅁䙁䅁䅁睁䅁䅁䅁权䅁䅁䅁兂䅁䅁䅁䉁㙥䅑䅯兓䅁䅁䅯䅐䅁䅁䅅䅁䉁䅁䅁杄啁䅁䅁免穁䍁䄴䅎㉁䑁䅙免㉁䑁䅣䅁䵁䅉䅅䅁䙁䅁䅁睁䅁䅁䅁权䅁䅁䅁兂䅁䅁䅁䥁㝋䅑䅯兓䅁䅁䅯䅐䅁䅁䅅䅁䉁䅁䅁杄啁䅁䅁免㑁䍁䄴䅍睁䑁䅁兎硁䑁䅍䅁䵁䅉䅅䅁䙁䅁䅁睁䅁䅁䅁权䅁䅁䅁兂䅁䅁䅁䡁汩䅑䅯兓䅁䅁䅯䅐䅁䅁䅅䅁䉁䅁䅁杄十䅁䅁睍畁䑁䅑李ㅁ䑁䅉兏㑁䅁䅁䍄䉁䅁䅁兂䅁䅁䅍䅁䅁䅁䅯䅁䅁䅁䅕䅁䅁䅁牃啶䭁䕁䅫䅁䭁䑁䅷䅁䉁䅁䅁允䅁䅁䄴䅆䅁䑁䅉李畁䑁䅣睎㍁䑁䅙杍ぁ䅁䅁䍄䉁䅁䅁兂䅁䅁䅍䅁䅁䅁䅯䅁䅁䅁䅕䅁䅁䅁潄啩䭁䕁䅫䅁䭁䑁䅷䅁䉁䅁䅁允䅁䅁䄴䅅䅁䑁䅫杌穁䑁䅕䅏㑁䑁䅉䅁䵁䅉䅅䅁䙁䅁䅁睁䅁䅁䅁权䅁䅁䅁兂䅁䅁䅁䩁条䅑䅯兓䅁䅁䅯䅐䅁䅁䅅䅁䉁䅁䅁杄十䅁䅁睎畁䑁䅧李穁䑁䅧睎㍁䅁䅁䍄䉁䅁䅁兂䅁䅁䅍䅁䅁䅁䅯䅁䅁䅁䅕䅁䅁䅁煃ば䭁䕁䅫䅁䭁䑁䅷䅁䉁䅁䅁允䅁䅁䄴䅆䅁䑁䅅免畁䑁䅍䅎祁䑁䅣兎㑁䅁䅁䍄䉁䅁䅁兂䅁䅁䅍䅁䅁䅁䅯䅁䅁䅁䅕䅁䅁䅁㙁ぱ䭁䕁䅫䅁䭁䑁䅷䅁䉁䅁䅁允䅁䅁䄴䅆䅁䑁䅅免畁䑁䅣䅎㍁䑁䅍兎㑁䅁䅁䍄䉁䅁䅁兂䅁䅁䅍䅁䅁䅁䅯䅁䅁䅁䅕䅁䅁䅁祂ひ䭁䕁䅫䅁䭁䑁䅷䅁䉁䅁䅁允䅁䅁䄴䅆䅁䑁䅅䅍畁䑁䅣睍ぁ䑁䅣李㍁䅁䅁䍄䉁䅁䅁兂䅁䅁䅍䅁䅁䅁䅯䅁䅁䅁䅕䅁䅁䅁獄び䭁䕁䅫䅁䭁䑁䅷䅁䉁䅁䅁允䅁䅁䄴䅆䅁䑁䅅䅍畁䑁䅍免㉁䑁䅧睎㑁䅁䅁䍄䉁䅁䅁兂䅁䅁䅍䅁䅁䅁䅯䅁䅁䅁䅕䅁䅁䅁允歴䭁䕁䅫䅁䭁䑁䅷䅁䉁䅁䅁允䅁䅁䄴䅅䅁䑁䅍杌㑁䑁䅅兎穁䑁䅫䅁䵁䅉䅅䅁䙁䅁䅁睁䅁䅁䅁权䅁䅁䅁兂䅁䅁䅁䅁摩䅑䅯兓䅁䅁䅯䅐䅁䅁䅅䅁䉁䅁䅁杄十䅁䅁䅏畁䑁䅙睍穁䑁䅧䅍硁䅁䅁䍄䉁䅁䅁兂䅁䅁䅍䅁䅁䅁䅯䅁䅁䅁䅕䅁䅁䅁睁ば䭁䕁䅫䅁䭁䑁䅷䅁䉁䅁䅁允䅁䅁䄴杅䅁䑁䅕杌穁䑁䅙杍ぁ䑁䅙睎䅁䅁杷允䅁䅁䅕䅁䑁䅁䅁䅁䭁䅁䅁䅁䙁䅁䅁䅁䅁煓䅨权䩂䅁䅁权㡁䅁䅁允䅁䅁䅅䅁佁䉁䅁䅁穁䍁䄴兎㕁䑁䅉䅏祁䅁䅁䍄䉁䅁䅁兂䅁䅁䅍䅁䅁䅁䅯䅁䅁䅁䅕䅁䅁䅁䑄ぶ䭁䕁䅫䅁䭁䑁䅷䅁䉁䅁䅁允䅁䅁䄴杅䅁䑁䅍杌硁䑁䅑睍㉁䑁䅧睎䅁䅁杷允䅁䅁䅕䅁䑁䅁䅁䅁䭁䅁䅁䅁䙁䅁䅁䅁䅁牭䅊权䩂䅁䅁权㡁䅁䅁允䅁䅁䅅䅁佁䅁䅷䅁穁䍁䄴睍㉁䑁䅧䅁䵁䅉䅅䅁䙁䅁䅁睁䅁䅁䅁权䅁䅁䅁兂䅁䅁䅁䕁穏䅑䅯兓䅁䅁䅯䅐䅁䅁䅅䅁䉁䅁䅁杄十䅁䅁兎畁䑁䅙李㕁䑁䅉兏㉁䅁䅁䍄䉁䅁䅁兂䅁䅁䅍䅁䅁䅁䅯䅁䅁䅁䅕䅁䅁䅁㍃䕴䭁䕁䅫䅁䭁䑁䅷䅁䉁䅁䅁允䅁䅁䄴䅆䅁䑁䅅䅍畁䑁䅍兏睁䑁䅧䅎㑁䅁䅁䍄䉁䅁䅁兂䅁䅁䅍䅁䅁䅁䅯䅁䅁䅁䅕䅁䅁䅁灂䕵䭁䕁䅫䅁䭁䑁䅷䅁䉁䅁䅁允䅁䅁䄴杅䅁䑁䅣杌㉁䑁䅉免㑁䑁䅧兏䅁䅁杷允䅁䅁䅕䅁䑁䅁䅁䅁䭁䅁䅁䅁䙁䅁䅁䅁䅁䡫䅨权䩂䅁䅁权㡁䅁䅁允䅁䅁䅅䅁佁䉁䅉䅁穁䍁䄴睍睁䑁䅫兎ㅁ䑁䅅䅁䵁䅉䅅䅁䙁䅁䅁睁䅁䅁䅁权䅁䅁䅁兂䅁䅁䅁䥁㙥䅑䅯兓䅁䅁䅯䅐䅁䅁䅅䅁䉁䅁䅁杄十䅁䅁䅎畁䑁䅧李祁䑁䅫免硁䅁䅁䍄䉁䅁䅁兂䅁䅁䅍䅁䅁䅁䅯䅁䅁䅁䅕䅁䅁䥁湃䕸䭁䕁䅫䅁䭁䑁䅷䅁䉁䅁䅁允䅁䅁䄴䅆䅁䑁䅅䅍畁䑁䅣兎ㅁ䑁䅅兎祁䅁䅁䍄䉁䅁䅁兂䅁䅁䅍䅁䅁䅁䅯䅁䅁䅁䅕䅁䅁䅁䵁䕭䭁䕁䅫䅁䭁䑁䄰䅁䉁䅁䅁允䅁䅁䄴杅䅁䑁䅍杌㉁䑁䅑免祁䑁䅍免䅁䅁杷允䅁䅁䅕䅁䑁䅁䅁䅁䭁䅁䅁䅁䙁䅁䅁䅁䅁䩮䅴权䩂䅁䅁权㥁䅁䅁允䅁䅁䅅䅁佁䉁䅑䅁硁䑁䅍杌㉁䑁䅉兎㉁䑁䅣睎䅁䅁杷允䅁䅁䅕䅁䑁䅁䅁䅁䭁䅁䅁䅁䙁䅁䅁䅁䅁䭴䅴权䩂䅁䅁权㥁䅁䅁允䅁䅁䅅䅁佁䉁䅉䅁㍁䍁䄴兎ぁ䑁䅑䅏㍁䑁䅙䅁䵁䅉䅅䅁䙁䅁䅁睁䅁䅁䅁权䅁䅁䅁兂䅁䅁䅁䍁栶䅑䅯兓䅁䅁䅯児䅁䅁䅅䅁䉁䅁䅁杄啁䅁䅁免硁䍁䄴䅍祁䑁䅑免㍁䑁䅉䅁䵁䅉䅅䅁䙁䅁䅁睁䅁䅁䅁权䅁䅁䅁兂䅁䅁䅁䉁晓䅑䅯兓䅁䅁䅯児䅁䅁䅅䅁䉁䅁䅁杄佁䅁䅁䅎畁䑁䅅兏ぁ䑁䅍䅁䵁䅉䅅䅁䙁䅁䅁睁䅁䅁䅁权䅁䅁䅁兂䅁䅁䅁䥁桩䅑䅯兓䅁䅁䅯児䅁䅁䅅䅁䉁䅁䅁杄十䅁䅁睍畁䑁䅙䅏㑁䑁䅉䅏硁䅁䅁䍄䉁䅁䅁兂䅁䅁䅍䅁䅁䅁䅯䅁䅁䅁䅕䅁䅁䅁睁ば䭁䕁䅫䅁䭁䑁䄰䅁䉁䅁䅁允䅁䅁䄴杅䅁䑁䅕杌硁䑁䅙兎硁䑁䅣李䅁䅁杷允䅁䅁䅑䅁䑁䅁䅁䅁䭁䅁䅁䅁䙁䅁䅁䅁䅁煱䄱权畁䅁䅁允䅁䅁䅅䅁䭁䅁䅷䅁䵁䅉䅅䅁䙁䅁䅁睁䅁䅁䅁权䅁䅁䅁兂䅁䅁䅁䕁し䅑䅯兓䅁䅁䅯児䅁䅁䅅䅁䉁䅁䅁杄十䅁䅁睍畁䑁䅧李硁䑁䅧免ぁ䅁䅁䍄䉁䅁䅁兂䅁䅁䅍䅁䅁䅁䅯䅁䅁䅁䅕䅁䅁䅁佂ば䭁䕁䅫䅁䭁䑁䄰䅁䉁䅁䅁允䅁䅁䄴䅆䅁䑁䅅免畁䑁䅕李㍁䑁䅕杍㉁䅁䅁䍄䉁䅁䅁兂䅁䅁䅍䅁䅁䅁䅯䅁䅁䅁䅕䅁䅁䅁獁歲䭁䕁䅫䅁䭁䑁䄰䅁䉁䅁䅁允䅁䅁䄴䅆䅁䑁䅉䅎畁䑁䅉兎睁䑁䅙李㉁䅁䅁䍄䉁䅁䅁兂䅁䅁䅍䅁䅁䅁䅯䅁䅁䅁䅕䅁䅁䅁卂ぱ䭁䕁䅫䅁䭁䑁䄰䅁䉁䅁䅁允䅁䅁䄴䅆䅁䑁䅅䅍畁䑁䅣李ぁ䑁䅣兎㑁䅁䅁䍄䉁䅁䅁兂䅁䅁䅍䅁䅁䅁䅯䅁䅁䅁䅕䅁䅁䅁睃び䭁䕁䅫䅁䭁䑁䄰䅁䉁䅁䅁允䅁䅁䄴杅䅁䑁䅉睍畁䑁䅅䅍ぁ䑁䅉李䅁䅁杷允䅁䅁䅕䅁䑁䅁䅁䅁䭁䅁䅁䅁䙁䅁䅁䅁䅁牓䅒权䩂䅁䅁权⽁䅁䅁允䅁䅁䅅䅁佁䉁䅑䅁硁䑁䅁杌ㅁ䑁䅍䅍㑁䑁䅉免䅁䅁杷允䅁䅁䅕䅁䑁䅁䅁䅁䭁䅁䅁䅁䙁䅁䅁䅁䅁䱶䅒权䩂䅁䅁权㥁䅁䅁允䅁䅁䅅䅁佁䉁䅉䅁㍁䍁䄴杍穁䑁䅉睎㕁䑁䅧䅁䵁䅉䅅䅁䙁䅁䅁睁䅁䅁䅁权䅁䅁䅁兂䅁䅁䅁䭁㍡䅑䅯兓䅁䅁䅯児䅁䅁䅅䅁䉁䅁䅁杄啁䅁䅁杍ㅁ䍁䄴免㕁䑁䅉兏硁䑁䅫䅁䵁䅉䅅䅁䙁䅁䅁睁䅁䅁䅁权䅁䅁䅁兂䅁䅁䅁䝁㑱䅑䅯兓䅁䅁䅯児䅁䅁䅅䅁䉁䅁䅁杄啁䅁䅁杍ㅁ䍁䄴杍睁䑁䅁免祁䑁䅧䅁䵁䅉䅅䅁䙁䅁䅁睁䅁䅁䅁权䅁䅁䅁兂䅁䅁䅁䵁㑂䅑䅯兓䅁䅁䅯児䅁䅁䅅䅁䉁䅁䅁杄允䅁䅁兏畁䑁䅑䅏ㅁ䑁䅁䅏䅁䅁杷允䅁䅁䅕䅁䑁䅁䅁䅁䭁䅁䅁䅁䙁䅁䅁䅁䅁㝷䅆权䩂䅁䅁权㥁䅁䅁允䅁䅁䅅䅁佁䉁䅉䅁ぁ䍁䄴杍ㅁ䑁䅑杍㉁䑁䅉䅁䵁䅉䅅䅁䙁䅁䅁睁䅁䅁䅁权䅁䅁䅁兂䅁䅁䅁䩁㙗䅑䅯兓䅁䅁䅯児䅁䅁䅅䅁䉁䅁䅁杄十䅁䅁兎畁䑁䅍䅏㕁䑁䅫睍㑁䅁䅁䍄䉁䅁䅁兂䅁䅁䅍䅁䅁䅁䅯䅁䅁䅁䅕䅁䅁䅁歃䕭䭁䕁䅫䅁䭁䑁䄰䅁䉁䅁䅁允䅁䅁䄴䅆䅁䑁䅅䅍畁䑁䅣䅎㍁䑁䅅免㑁䅁䅁䍄䉁䅁䅁兂䅁䅁䅍䅁䅁䅁䅯䅁䅁䅁䅕䅁䅁䅁扃ふ䭁䕁䅫䅁䭁䑁䄰䅁䉁䅁䅁允䅁䅁䄴䅆䅁䑁䅉睎畁䑁䅅兏穁䑁䅣䅎穁䅁䅁䍄䉁䅁䅁兂䅁䅁䅍䅁䅁䅁䅯䅁䅁䅁䅕䅁䅁䅁扄ふ䭁䕁䅫䅁䭁䑁䄰䅁䉁䅁䅁允䅁䅁䅯睊䅁䅁杷允䅁䅁䅕䅁䑁䅁䅁䅁䭁䅁䅁䅁䙁䅁䅁䅁䅁䩱䅆权䩂䅁䅁权㥁䅁䅁允䅁䅁䅅䅁佁䉁䅉䅁穁䍁䄴兎㍁䑁䅉睎㉁䑁䅫䅁䵁䅉䅅䅁䙁䅁䅁睁䅁䅁䅁权䅁䅁䅁兂䅁䅁䅁䭁䉈䅑䅯兓䅁䅁䅯児䅁䅁䅅䅁䉁䅁䅁杄啁䅁䅁杍穁䍁䄴兎祁䑁䅫免祁䑁䅉䅁䵁䅉䅅䅁䙁䅁䅁睁䅁䅁䅁权䅁䅁䅁兂䅁䅁䅁䉁煹䅑䅯兓䅁䅁䅯児䅁䅁䅅䅁䉁䅁䅁杄十䅁䅁䅎畁䑁䅁睎硁䑁䅉䅍硁䅁䅁䍄䉁䅁䅁兂䅁䅁䅍䅁䅁䅁䅯䅁䅁䅁䅕䅁䅁䅁㑄啨䭁䕁䅫䅁䭁䑁䄰䅁䉁䅁䅁允䅁䅁䄴杅䅁䑁䅫杌睁䑁䅙䅎㑁䑁䅉免䅁䅁杷允䅁䅁䅕䅁䑁䅁䅁䅁䭁䅁䅁䅁䙁䅁䅁䅁䅁䩃䄱权䩂䅁䅁权㥁䅁䅁允䅁䅁䅅䅁佁䉁䅉䅁㍁䍁䄴兎ぁ䑁䅑䅏㍁䑁䅙䅁䵁䅉䅅䅁䙁䅁䅁睁䅁䅁䅁权䅁䅁䅁兂䅁䅁䅁䡁污䅑䅯兓䅁䅁䅯児䅁䅁䅅䅁䉁䅁䅁杄啁䅁䅁杍ㅁ䍁䄴免硁䑁䅁杍㉁䑁䅍䅁䵁䅉䅅䅁䙁䅁䅁睁䅁䅁䅁权䅁䅁䅁兂䅁䅁䅁䍁㉡䅑䅯兓䅁䅁䅯児䅁䅁䅅䅁䉁䅁䅁杄啁䅁䅁杍㉁䍁䄴兏睁䑁䅧䅍祁䑁䅑䅁䵁䅉䅅䅁䙁䅁䅁睁䅁䅁䅁权䅁䅁䅁兂䅁䅁䅁䥁㙥䅑䅯兓䅁䅁䅯児䅁䅁䅅䅁䉁䅁䅁杄佁䅁䅁䅎畁䑁䅅兏ぁ䑁䅍䅁䵁䅉䅅䅁䙁䅁䅁睁䅁䅁䅁权䅁䅁䅁兂䅁䅁䅁䕁呃䅑䅯兓䅁䅁䅯児䅁䅁䅅䅁䉁䅁䅁杄十䅁䅁睍畁䑁䅙免ㅁ䑁䅧䅎祁䅁䅁䍄䉁䅁䅁兂䅁䅁䅍䅁䅁䅁䅯䅁䅁䅁䅕䅁䅁䥁㝂啷䭁䕁䅫䅁䭁䑁䄰䅁䉁䅁䅁允䅁䅁䄴杅䅁䑁䅧杌㉁䑁䅍䅍ㅁ䑁䅉免䅁䅁杷允䅁䅁䅕䅁䑁䅁䅁䅁䭁䅁䅁䅁䙁䅁䅁䅁䅁䠰䄱权䩂䅁䅁权㥁䅁䅁允䅁䅁䅅䅁佁䉁䅉䅁㑁䍁䄴李㑁䑁䅙䅍ㅁ䑁䅕䅁䵁䅉䅅䅁䙁䅁䅁睁䅁䅁䅁权䅁䅁䅁兂䅁䅁䅁佁桩䅑䅯兓䅁䅁䅯児䅁䅁䅅䅁䉁䅁䅁杄啁䅁䅁杍ㅁ䍁䄴睎ぁ䑁䅙䅍ㅁ䑁䅉䅁䵁䅉䅅䅁䕁䅁䅁睁䅁䅁䅁权䅁䅁䅁兂䅁䅁䅁䉁穭䅑䅯䅌䅁䅁䅅䅁䉁䅁䅁权瑁䅁䅁䍄䉁䅁䅁兂䅁䅁䅍䅁䅁䅁䅯䅁䅁䅁䅕䅁䅁䅁硃び䭁䕁䅫䅁䭁䑁䄰䅁䉁䅁䅁允䅁䅁䄴杅䅁䑁䅑杌ぁ䑁䅧免㑁䑁䅅睎䅁䅁杷允䅁䅁䅕䅁䑁䅁䅁䅁䭁䅁䅁䅁䙁䅁䅁䅁䅁䭕䅤权䩂䅁䅁权㥁䅁䅁允䅁䅁䅅䅁佁䉁䅑䅁硁䑁䅁杌㕁䑁䅉睎㕁䑁䅣䅎䅁䅁杷允䅁䅁䅕䅁䑁䅁䅁䅁䭁䅁䅁䅁䙁䅁䅁䅁䅃㡰䅒权䩂䅁䅁权㥁䅁䅁允䅁䅁䅅䅁佁䉁䅑䅁硁䑁䅅杌穁䑁䅉兎㍁䑁䅙免䅁䅁杷允䅁䅁䅕䅁䑁䅁䅁䅁䭁䅁䅁䅁䙁䅁䅁䅁䅁䭎䄵权䩂䅁䅁权㥁䅁䅁允䅁䅁䅅䅁佁䉁䅉䅁㑁䍁䄴睎睁䑁䅑䅏硁䑁䅧䅁䵁䅉䅅䅁䙁䅁䅁睁䅁䅁䅁权䅁䅁䅁兂䅁䅁䅁䍁稲䅑䅯兓䅁䅁䅯児䅁䅁䅅䅁䉁䅁䅁杄啁䅁䅁杍㉁䍁䄴李㕁䑁䅣李祁䑁䅣䅁䵁䅉䅅䅁䙁䅁䅁睁䅁䅁䅁权䅁䅁䅁兂䅁䅁䅁䭁扃䅑䅯兓䅁䅁䅯児䅁䅁䅅䅁䉁䅁䅁杄啁䅁䅁免㑁䍁䄴李祁䑁䅕睍穁䑁䅕䅁䵁䅉䅅䅁䙁䅁䅁睁䅁䅁䅁权䅁䅁䅁兂䅁䅁䅁䵁ね䅑䅯兓䅁䅁䅯児䅁䅁䅅䅁䉁䅁䅁杄佁䅁䅁李畁䑁䅑睍ㅁ䑁䅣䅁䵁䅉䅅䅁䙁䅁䅁睁䅁䅁䅁权䅁䅁䅁兂䅁䅁䅁䝁㑵䅑䅯兓䅁䅁䅯児䅁䅁䅅䅁䉁䅁䅁杄允䅁䅁兏畁䑁䅕杍ぁ䑁䅅睍䅁䅁杷允䅁䅁䅕䅁䑁䅁䅁䅁䭁䅁䅁䅁䙁䅁䅁䅁䅁㝆䅰权䩂䅁䅁权㥁䅁䅁允䅁䅁䅅䅁佁䉁䅑䅁硁䑁䅍杌硁䑁䅧睎祁䑁䅧䅏䅁䅁杷允䅁䅁䅕䅁䑁䅁䅁䅁䭁䅁䅁䅁䙁䅁䅁䅁䅁牧䅴权䩂䅁䅁权㥁䅁䅁允䅁䅁䅅䅁佁䉁䅑䅁硁䑁䅙杌㍁䑁䅧兏㑁䑁䅣䅏䅁䅁杷允䅁䅁䅕䅁䑁䅁䅁䅁䭁䅁䅁䅁䙁䅁䅁䅁䅁煓䅨权䩂䅁䅁权㥁䅁䅁允䅁䅁䅅䅁佁䉁䅉䅁穁䍁䄴䅏㑁䑁䅉䅏ㅁ䑁䅙䅁䵁䅉䅅䅁䙁䅁䅁睁䅁䅁䅁权䅁䅁䅁兂䅁䅁䅁䕁穏䅑䅯兓䅁䅁䅯児䅁䅁䅅䅁䉁䅁䅁杄十䅁䅁兎畁䑁䅍䅏㕁䑁䅫睍㑁䅁䅁䍄䉁䅁䅁兂䅁䅁䅍䅁䅁䅁䅯䅁䅁䅁䅕䅁䅁䅁䅃啕䭁䕁䅫䅁䭁䑁䄰䅁䉁䅁䅁允䅁䅁䄴䅆䅁䑁䅉䅍畁䑁䅕李㑁䑁䅍兏㍁䅁䅁䍄䉁䅁䅁兂䅁䅁䅍䅁䅁䅁䅯䅁䅁䅁䅕䅁䅁䅁潄啩䭁䕁䅫䅁䭁䑁䄰䅁䉁䅁䅁允䅁䅁䄴杅䅁䑁䅧杌㕁䑁䅣䅍ぁ䑁䅣䅎䅁䅁杷允䅁䅁䅕䅁䑁䅁䅁䅁䭁䅁䅁䅁䙁䅁䅁䅁䅁煱䅤权䩂䅁䅁权㥁䅁䅁允䅁䅁䅅䅁佁䉁䅑䅁硁䑁䅅杌㑁䑁䅍睍㑁䑁䅉䅏䅁䅁杷允䅁䅁䅕䅁䑁䅁䅁䅁䭁䅁䅁䅁䙁䅁䅁䅁䅁煱䄱权䩂䅁䅁权㥁䅁䅁允䅁䅁䅅䅁佁䉁䅉䅁ぁ䍁䄴睎㑁䑁䅙免睁䑁䅉䅁䵁䅉䅅䅁䙁䅁䅁睁䅁䅁䅁权䅁䅁䅁兂䅁䅁䅁䡁癋䅑䅯兓䅁䅁䅯児䅁䅁䅅䅁䉁䅁䅁杄啁䅁䅁杍㉁䍁䄴䅎ㅁ䑁䅫䅎㑁䑁䅣䅁䵁䅉䅅䅁䙁䅁䅁睁䅁䅁䅁权䅁䅁䅁兂䅁䅁䅁䅁砫䅑䅯兓䅁䅁䅯児䅁䅁䅅䅁䉁䅁䅁杄啁䅁䅁杍㍁䍁䄴免穁䑁䅫睎硁䑁䅧䅁䵁䅉䅅䅁䙁䅁䅁睁䅁䅁䅁权䅁䅁䅁兂䅁䅁䅁䕁ぱ䅑䅯兓䅁䅁䅯児䅁䅁䅅䅁䉁䅁䅁杄十䅁䅁䅏畁䑁䅑睎㑁䑁䅑兏㑁䅁䅁䍄䉁䅁䅁兂䅁䅁䅍䅁䅁䅁䅯䅁䅁䅁䅕䅁䅁䅁畁び䭁䕁䅫䅁䭁䑁䄰䅁䉁䅁䅁允䅁䅁䄴杅䅁䑁䅍杌㑁䑁䅕李㑁䑁䅙李䅁䅁杷允䅁䅁䅕䅁䑁䅁䅁䅁䭁䅁䅁䅁䙁䅁䅁䅁䅁牂䅸权䡂䅁䅁权⭁䅁䅁允䅁䅁䅅䅁佁䉁䅉䅁祁䍁䄴兏睁䑁䅅䅏穁䑁䅙䅁䵁䅉䅅䅁䙁䅁䅁睁䅁䅁䅁权䅁䅁䅁兂䅁䅁䅁佁穹䅑䅯兓䅁䅁䅯児䅁䅁䅅䅁䉁䅁䅁杄啁䅁䅁免睁䍁䄴䅍㑁䑁䅑兏祁䑁䅕䅁䵁䅉䅅䅁䙁䅁䅁睁䅁䅁䅁权䅁䅁䅁兂䅁䅁䅁䉁㉃䅑䅯兓䅁䅁䅯児䅁䅁䅅䅁䉁䅁䅁杄十䅁䅁䅎畁䑁䅁䅎ㅁ䑁䅁兎㕁䅁䅁䍄䉁䅁䅁兂䅁䅁䅍䅁䅁䅁䅯䅁䅁䅁䅕䅁䅁䅁䡁䕶䭁䕁䅁䅁䭁䕁䅕䅁䉁䅁䅁允䅁䅁䅍兵䅅䅁杷允䅁䅁䅕䅁䑁䅁䅁䅁䭁䅁䅁䅁䙁䅁䅁䅁䅁扄䅬权䩂䅁䅁权㥁䅁䅁允䅁䅁䅅䅁佁䉁䅑䅁㍁䑁䅣杌ぁ䑁䅑免ㅁ䑁䅧䅎䅁䅁杷允䅁䅁䅕䅁䑁䅁䅁䅁䭁䅁䅁䅁䙁䅁䅁䅁䅁䱇䅰权䩂䅁䅁权㥁䅁䅁允䅁䅁䅅䅁佁䉁䅉䅁穁䍁䄴睎㑁䑁䅉李㉁䑁䅑䅁䵁䅉䅅䅁䙁䅁䅁睁䅁䅁䅁权䅁䅁䅁兂䅁䅁䅁䥁㝏䅑䅯兓䅁䅁䅯児䅁䅁䅅䅁䉁䅁䅁杄十䅁䅁䅏畁䑁䅣杍祁䑁䅅䅍㕁䅁䅁䍄䉁䅁䅁兂䅁䅁䅍䅁䅁䅁䅯䅁䅁䅁䅕䅁䅁䅁坃䕯䭁䕁䅫䅁䭁䑁䄰䅁䉁䅁䅁允䅁䅁䄴杅䅁䑁䅣杌硁䑁䅑睎ㅁ䑁䅉免䅁䅁杷允䅁䅁䅕䅁䑁䅁䅁䅁䭁䅁䅁䅁䙁䅁䅁䅁䅁䭐䅴权䩂䅁䅁权㥁䅁䅁允䅁䅁䅅䅁佁䉁䅉䅁穁䍁䄴睎穁䑁䅁兏祁䑁䅑䅁䵁䅉䅅䅁䙁䅁䅁睁䅁䅁䅁权䅁䅁䅁兂䅁䅁䅁䵁⽏䅑䅯兓䅁䅁䅯児䅁䅁䅅䅁䉁䅁䅁杄十䅁䅁睍畁䑁䅕䅎㑁䑁䅧免㕁䅁䅁䍄䉁䅁䅁兂䅁䅁䅍䅁䅁䅁䅯䅁䅁䅁䅕䅁䅁䅁㍃䕴䭁䕁䅫䅁䭁䑁䄰䅁䉁䅁䅁允䅁䅁䄴䅆䅁䑁䅅免畁䑁䅁䅍㉁䑁䅫睎㍁䅁䅁䍄䉁䅁䅁兂䅁䅁䅍䅁䅁䅁䅯䅁䅁䅁䅕䅁䅁䅁䵁䕭䭁䕁䅫䅁䭁䑁䄴䅁䉁䅁䅁允䅁䅁䄴杅䅁䑁䅍杌ㅁ䑁䅑睍㕁䑁䅉睎䅁䅁杷允䅁䅁䅕䅁䑁䅁䅁䅁䭁䅁䅁䅁䙁䅁䅁䅁䅁䩮䅴权䩂䅁䅁权⭁䅁䅁允䅁䅁䅅䅁佁䉁䅑䅁硁䑁䅉杌㍁䑁䅍䅍㕁䑁䅙李䅁䅁杷允䅁䅁䅕䅁䑁䅁䅁䅁䭁䅁䅁䅁䙁䅁䅁䅁䅁䭴䅴权䩂䅁䅁权⭁䅁䅁允䅁䅁䅅䅁佁䉁䅉䅁硁䑁䅅杌㍁䑁䅅兏硁䑁䅫䅁䵁䅉䅅䅁䙁䅁䅁睁䅁䅁䅁权䅁䅁䅁兂䅁䅁䅁乁摃䅑䅯兓䅁䅁䅯材䅁䅁䅅䅁䉁䅁䅁杄啁䅁䅁免睁䍁䄴兎硁䑁䅑兏㍁䑁䅫䅁䵁䅉䅅䅁䙁䅁䅁睁䅁䅁䅁权䅁䅁䅁兂䅁䅁䅁䉁煱䅑䅯兓䅁䅁䅯材䅁䅁䅅䅁䉁䅁䅁杄啁䅁䅁杍睁䍁䄴䅍ぁ䑁䅙免㍁䑁䅑䅁䵁䅉䅅䅁䙁䅁䅁睁䅁䅁䅁权䅁䅁䅁兂䅁䅁䅁䉁晓䅑䅯兓䅁䅁䅯材䅁䅁䅅䅁䉁䅁䅁杄䥁䅁䅁䅎畁䑁䅅䅁䵁䅉䅅䅁䙁䅁䅁睁䅁䅁䅁权䅁䅁䅁兂䅁䅁䅁䑁湃䅑䅯兓䅁䅁䅯材䅁䅁䅅䅁䉁䅁䅁杄十䅁䅁李畁䑁䅣杍㕁䑁䅕䅎ぁ䅁䅁䍄䉁䅁䅁兂䅁䅁䅍䅁䅁䅁䅯䅁䅁䅁䅕䅁䅁䅁䙂䕴䭁䕁䅫䅁䭁䑁䄴䅁䉁䅁䅁允䅁䅁䄴杅䅁䑁䅍杌㕁䑁䅫睎ぁ䑁䅅兏䅁䅁杷允䅁䅁䅕䅁䑁䅁䅁䅁䭁䅁䅁䅁䙁䅁䅁䅁䅁扡䅨权䩂䅁䅁权⭁䅁䅁允䅁䅁䅅䅁佁䉁䅑䅁硁䑁䅉杌穁䑁䅑䅍穁䑁䅕䅎䅁䅁杷允䅁䅁䅕䅁䑁䅁䅁䅁䭁䅁䅁䅁䙁䅁䅁䅁䅁煔䅤权䩂䅁䅁权⭁䅁䅁允䅁䅁䅅䅁佁䉁䅑䅁硁䑁䅁杌㕁䑁䅁李硁䑁䅣睍䅁䅁杷允䅁䅁䅕䅁䑁䅁䅁䅁䭁䅁䅁䅁䙁䅁䅁䅁䅁䭌䄵权䩂䅁䅁权⭁䅁䅁允䅁䅁䅅䅁佁䉁䅑䅁祁䑁䅕杌睁䑁䅕䅎㑁䑁䅁李䅁䅁杷允䅁䅁䅕䅁䑁䅁䅁䅁䭁䅁䅁䅁䙁䅁䅁䅁䅁扇䅎权䩂䅁䅁权⭁䅁䅁允䅁䅁䅅䅁佁䉁䅑䅁硁䑁䅉杌ㅁ䑁䅙䅏ㅁ䑁䅫兎䅁䅁杷允䅁䅁䅕䅁䑁䅁䅁䅁䭁䅁䅁䅁䙁䅁䅁䅁䅁煕䅴权䩂䅁䅁权⭁䅁䅁允䅁䅁䅅䅁佁䉁䅉䅁硁䑁䅁杌㉁䑁䅁兎睁䑁䅅䅁䵁䅉䅅䅁䙁䅁䅁睁䅁䅁䅁权䅁䅁䅁兂䅁䅁䅁䵁硋䅑䅯兓䅁䅁䅯材䅁䅁䅅䅁䉁䅁䅁杄十䅁䅁免硁䍁䄴䅏穁䑁䅧睍ㅁ䅁䅁䍄䉁䅁䅁兂䅁䅁䅍䅁䅁䅁䅯䅁䅁䅁䅕䅁䅁䅁睃び䭁䕁䅫䅁䭁䑁䄴䅁䉁䅁䅁允䅁䅁䄴䅆䅁䑁䅉䅍畁䑁䅉䅏ぁ䑁䅍睍穁䅁䅁䍄䉁䅁䅁兂䅁䅁䅍䅁䅁䅁䅯䅁䅁䅁䅕䅁䅁䅁㡃䕴䭁䕁䅫䅁䭁䑁䄴䅁䉁䅁䅁允䅁䅁䄴杅䅁䑁䅅免畁䑁䅁李ㅁ䑁䅙李䅁䅁杷允䅁䅁䅕䅁䑁䅁䅁䅁䭁䅁䅁䅁䙁䅁䅁䅁䅁牰䅤权䩂䅁䅁权⭁䅁䅁允䅁䅁䅅䅁佁䉁䅑䅁祁䑁䅑杌ぁ䑁䅉兎㍁䑁䅫免䅁䅁杷允䅁䅁䅕䅁䑁䅁䅁䅁䭁䅁䅁䅁䙁䅁䅁䅁䅁牡䅨权䩂䅁䅁权⭁䅁䅁允䅁䅁䅅䅁佁䉁䅑䅁祁䑁䅑杌睁䑁䅁杍穁䑁䅉兏䅁䅁杷允䅁䅁䅕䅁䑁䅁䅁䅁䭁䅁䅁䅁䙁䅁䅁䅁䅁䡷䅨权䩂䅁䅁权⭁䅁䅁允䅁䅁䅅䅁佁䉁䅉䅁㕁䍁䄴免ㅁ䑁䅕兏ぁ䑁䅍䅁䵁䅉䅅䅁䙁䅁䅁睁䅁䅁䅁权䅁䅁䅁兂䅁䅁䅁䩁㙗䅑䅯兓䅁䅁䅯材䅁䅁䅅䅁䉁䅁䅁杄十䅁䅁睎畁䑁䅉䅍ぁ䑁䅉睍ㅁ䅁䅁䍄䉁䅁䅁兂䅁䅁䅍䅁䅁䅁䅯䅁䅁䅁䅕䅁䅁䅁歃䕭䭁䕁䅫䅁䭁䑁䄴䅁䉁䅁䅁允䅁䅁䄴䅆䅁䑁䅅䅍畁䑁䅕䅍ㅁ䑁䅑兏祁䅁䅁䍄䉁䅁䅁兂䅁䅁䅍䅁䅁䅁䅯䅁䅁䅁䅕䅁䅁䅁扃ふ䭁䕁䅫䅁䭁䑁䄴䅁䉁䅁䅁允䅁䅁䄴䅆䅁䑁䅉睎畁䑁䅕䅎硁䑁䅅李㑁䅁䅁䍄䉁䅁䅁兂䅁䅁䅍䅁䅁䅁䅯䅁䅁䅁䅕䅁䅁䅁扄ふ䭁䕁䅫䅁䭁䑁䄴䅁䉁䅁䅁允䅁䅁䅯睊䅁䅁杷允䅁䅁䅕䅁䑁䅁䅁䅁䭁䅁䅁䅁䙁䅁䅁䅁䅁䩯䅴权䩂䅁䅁权⭁䅁䅁允䅁䅁䅅䅁佁䉁䅑䅁穁䑁䅅杌睁䑁䅫䅍硁䑁䅣兎䅁䅁杷允䅁䅁䅕䅁䑁䅁䅁䅁䭁䅁䅁䅁䙁䅁䅁䅁䅁批䅒权䩂䅁䅁权⭁䅁䅁允䅁䅁䅅䅁佁䉁䅉䅁㉁䍁䄴李祁䑁䅕睍㕁䑁䅍䅁䵁䅉䅅䅁䙁䅁䅁睁䅁䅁䅁权䅁䅁䅁兂䅁䅁䅁䥁剂䅑䅯兓䅁䅁䅯材䅁䅁䅅䅁䉁䅁䅁杄啁䅁䅁杍ぁ䍁䄴䅎祁䑁䅕睎㕁䑁䅅䅁䵁䅉䅅䅁䙁䅁䅁睁䅁䅁䅁权䅁䅁䅁兂䅁䅁䅁䑁牱䅑䅯兓䅁䅁䅯材䅁䅁䅅䅁䉁䅁䅁杄啁䅁䅁免硁䍁䄴䅎ぁ䑁䅁兏㍁䑁䅉䅁䵁䅉䅅䅁䙁䅁䅁睁䅁䅁䅁权䅁䅁䅁兂䅁䅁䅁䡁癋䅑䅯兓䅁䅁䅯材䅁䅁䅅䅁䉁䅁䅁杄啁䅁䅁杍㉁䍁䄴杍ぁ䑁䅅䅍ぁ䑁䅅䅁䵁䅉䅅䅁䙁䅁䅁睁䅁䅁䅁权䅁䅁䅁兂䅁䅁䅁䙁湃䅑䅯兓䅁䅁䅯材䅁䅁䅅䅁䉁䅁䅁杄啁䅁䅁免祁䍁䄴李硁䑁䅕睎㍁䑁䅉䅁䵁䅉䅅䅁䙁䅁䅁睁䅁䅁䅁权䅁䅁䅁兂䅁䅁䅁䕁ぱ䅑䅯兓䅁䅁䅯材䅁䅁䅅䅁䉁䅁䅁杄十䅁䅁兏畁䑁䅙杍祁䑁䅁䅍㉁䅁䅁䍄䉁䅁䅁兂䅁䅁䅍䅁䅁䅁䅯䅁䅁䅁䅕䅁䅁䅁偁䕵䭁䕁䅫䅁䭁䑁䄴䅁䉁䅁䅁允䅁䅁䄴杅䅁䑁䅑杌硁䑁䅧䅏ぁ䑁䅅兏䅁䅁杷允䅁䅁䅕䅁䑁䅁䅁䅁䭁䅁䅁䅁䙁䅁䅁䅁䅁䱇䅰权䩂䅁䅁权⭁䅁䅁允䅁䅁䅅䅁佁䉁䅉䅁穁䍁䄴䅏ぁ䑁䅅兏祁䑁䅍䅁䵁䅉䅅䅁䙁䅁䅁睁䅁䅁䅁权䅁䅁䅁兂䅁䅁䅁䭁剩䅑䅯兓䅁䅁䅯材䅁䅁䅅䅁䉁䅁䅁杄允䅁䅁睍畁䑁䅍兏睁䑁䅅兏䅁䅁杷允䅁䅁䅕䅁䑁䅁䅁䅁䭁䅁䅁䅁䙁䅁䅁䅁䅁煬䅂权䩂䅁䅁权⭁䅁䅁允䅁䅁䅅䅁佁䉁䅉䅁㍁䍁䄴李㉁䑁䅕兎硁䑁䅧䅁䵁䅉䅅䅁䙁䅁䅁睁䅁䅁䅁权䅁䅁䅁兂䅁䅁䅁䭁湱䅑䅯兓䅁䅁䅯材䅁䅁䅅䅁䉁䅁䅁杄十䅁䅁免硁䍁䄴免ぁ䑁䅅䅎穁䅁䅁䍄䉁䅁䅁兂䅁䅁䅍䅁䅁䅁䅯䅁䅁䅁䅕䅁䅁䅁牂䕵䭁䕁䅫䅁䭁䑁䄴䅁䉁䅁䅁允䅁䅁䄴权䅁䑁䅫杌穁䑁䅅䅁䵁䅉䅅䅁䙁䅁䅁睁䅁䅁䅁权䅁䅁䅁兂䅁䅁䅁䭁䉈䅑䅯兓䅁䅁䅯材䅁䅁䅅䅁䉁䅁䅁杄啁䅁䅁杍硁䍁䄴䅍ㅁ䑁䅉睍㍁䑁䅍䅁䵁䅉䅅䅁䙁䅁䅁睁䅁䅁䅁权䅁䅁䅁兂䅁䅁䅁䩁祱䅑䅯兓䅁䅁䅯材䅁䅁䅅䅁䉁䅁䅁杄十䅁䅁睍畁䑁䅙兏硁䑁䅉睍㕁䅁䅁䍄䉁䅁䅁兂䅁䅁䅍䅁䅁䅁䅯䅁䅁䅁䅕䅁䅁䅁㍃䕴䭁䕁䅫䅁䭁䑁䄴䅁䉁䅁䅁允䅁䅁䄴䅆䅁䑁䅅䅍畁䑁䅑䅍睁䑁䅫䅏硁䅁䅁䍄䉁䅁䅁兂䅁䅁䅍䅁䅁䅁䅯䅁䅁䅁䅕䅁䅁䅁䡃歵䭁䕁䅫䅁䭁䑁䄴䅁䉁䅁䅁允䅁䅁䄴䅃䅁䑁䅑杌硁䅁䅁䍄䉁䅁䅁兂䅁䅁䅍䅁䅁䅁䅯䅁䅁䅁䅕䅁䅁䅁牃啶䭁䕁䅫䅁䭁䑁䄴䅁䉁䅁䅁允䅁䅁䄴䅆䅁䑁䅉兎畁䑁䅅免穁䑁䅙李㉁䅁䅁䍄䉁䅁䅁兂䅁䅁䅍䅁䅁䅁䅯䅁䅁䅁䅕䅁䅁䅁权䕭䭁䕁䅫䅁䭁䑁䄴䅁䉁䅁䅁允䅁䅁䄴䅆䅁䑁䅉䅎畁䑁䅑杍祁䑁䅍䅎穁䅁䅁䍄䉁䅁䅁兂䅁䅁䅍䅁䅁䅁䅯䅁䅁䅁䅕䅁䅁䅁㉂啰䭁䕁䅫䅁䭁䑁䄴䅁䉁䅁䅁允䅁䅁䄴杅䅁䑁䅉睍畁䑁䅫兏穁䑁䅍睍䅁䅁杷允䅁䅁䅕䅁䑁䅁䅁䅁䭁䅁䅁䅁䙁䅁䅁䅁䅃㡥䅆权䩂䅁䅁权⭁䅁䅁允䅁䅁䅅䅁佁䉁䅉䅁㑁䍁䄴䅍㉁䑁䅁杍穁䑁䅅䅁䵁䅉䅅䅁䙁䅁䅁睁䅁䅁䅁权䅁䅁䅁兂䅁䅁䅁佁桩䅑䅯兓䅁䅁䅯材䅁䅁䅅䅁䉁䅁䅁杄啁䅁䅁杍ぁ䍁䄴兏㑁䑁䅫免㉁䑁䅙䅁䵁䅉䅅䅁䙁䅁䅁睁䅁䅁䅁权䅁䅁䅁兂䅁䅁䅁䱁穇䅑䅯兓䅁䅁䅯材䅁䅁䅅䅁䉁䅁䅁杄啁䅁䅁免睁䍁䄴䅍㉁䑁䅉䅎㕁䑁䅍䅁䵁䅉䅅䅁䙁䅁䅁睁䅁䅁䅁权䅁䅁䅁兂䅁䅁䅁䑁畓䅑䅯兓䅁䅁䅯材䅁䅁䅅䅁䉁䅁䅁杄啁䅁䅁免祁䍁䄴李硁䑁䅕睎㍁䑁䅉䅁䵁䅉䅅䅁䙁䅁䅁睁䅁䅁䅁权䅁䅁䅁兂䅁䅁䅁乁㍩䅑䅯兓䅁䅁䅯材䅁䅁䅅䅁䉁䅁䅁杄十䅁䅁睍畁䑁䅣李祁䑁䅣杍㑁䅁䅁䍄䉁䅁䅁兂䅁䅁䅍䅁䅁䅁䅯䅁䅁䅁䅕䅁䅁䅁瑁び䭁䕁䅫䅁䭁䑁䄴䅁䉁䅁䅁允䅁䅁䄴䅆䅁䑁䅉李畁䑁䅙李ぁ䑁䅧䅏㑁䅁䅁䍄䉁䅁䅁兂䅁䅁䅍䅁䅁䅁䅯䅁䅁䅁䅕䅁䅁䅁䍃ふ䭁䕁䅫䅁䭁䑁䄴䅁䉁䅁䅁允䅁䅁䄴䅆䅁䑁䅉免畁䑁䅙睎㑁䑁䅍兏穁䅁䅁䍄䉁䅁䅁兂䅁䅁䅍䅁䅁䅁䅯䅁䅁䅁䅕䅁䅁䅁煃啲䭁䕁䅫䅁䭁䑁䄴䅁䉁䅁䅁允䅁䅁䄴杅䅁䑁䅕杌㕁䑁䅑免㕁䑁䅧兏䅁䅁杷允䅁䅁䅕䅁䑁䅁䅁䅁䭁䅁䅁䅁䙁䅁䅁䅁䅁䰲䅤权煁允䅁权䉂䅁䅁允䅁䅁䅅䅁䭁䍁䅣䅁䵁䅉䅅䅁䙁䅁䅁睁䅁䅁䅁权䅁䅁䅁兂䅁䅁䅁䅁砫䅑䅯兓䅁䅁䅯材䅁䅁䅅䅁䉁䅁䅁杄十䅁䅁杍㍁䍁䄴䅎ㅁ䑁䅅睎祁䅁䅁䍄䉁䅁䅁兂䅁䅁䅍䅁䅁䅁䅯䅁䅁䅁䅕䅁䅁䅁畁び䭁䕁䅫䅁䭁䑁䄴䅁䉁䅁䅁允䅁䅁䄴杅䅁䑁䅍杌㕁䑁䅫李ぁ䑁䅣睎䅁䅁杷允䅁䅁䅕䅁䑁䅁䅁䅁䭁䅁䅁䅁䙁䅁䅁䅁䅁牷䅆权煁允䅁权䉂䅁䅁允䅁䅁䅅䅁䭁䍁䅣䅁䵁䅉䅅䅁䙁䅁䅁睁䅁䅁䅁权䅁䅁䅁兂䅁䅁䅁䉁㉃䅑䅯兓䅁䅁䅯材䅁䅁䅅䅁䉁䅁䅁杄十䅁䅁䅎畁䑁䅍兏祁䑁䅕杍穁䅁䅁䍄䉁䅁䅁兂䅁䅁䅍䅁䅁䅁䅯䅁䅁䅁䅕䅁䅁䅁乁啵䭁䕁䅫䅁䭁䑁䄴䅁䉁䅁䅁允䅁䅁䄴杆䅁䑁䅅䅍㉁䍁䄴睍㑁䑁䅍兏睁䑁䅕䅁䵁䅉䅅䅁䙁䅁䅁睁䅁䅁䅁权䅁䅁䅁兂䅁䅁䅁䥁㝏䅑䅯兓䅁䅁䅯材䅁䅁䅅䅁䉁䅁䅁杄啁䅁䅁免祁䍁䄴李硁䑁䅕睎㍁䑁䅉䅁䵁䅉䅅䅁䙁䅁䅁睁䅁䅁䅁权䅁䅁䅁兂䅁䅁䅁偁䙩䅑䅯兓䅁䅁䅯材䅁䅁䅅䅁䉁䅁䅁杄十䅁䅁䅏畁䑁䅙睍㑁䑁䅉睎祁䅁䅁䍄䉁䅁䅁兂䅁䅁䅍䅁䅁䅁䅯䅁䅁䅁䅕䅁䅁䅁兄啦䭁䕁䅫䅁䭁䑁䄴䅁䉁䅁䅁允䅁䅁䄴杅䅁䑁䅧杌祁䑁䅅兎硁䑁䅍兏䅁䅁杷允䅁䅁䅕䅁䑁䅁䅁䅁䭁䅁䅁䅁䙁䅁䅁䅁䅁煓䅨权䩂䅁䅁权⭁䅁䅁允䅁䅁䅅䅁佁䉁䅉䅁ぁ䍁䄴䅍ㅁ䑁䅅睎㉁䑁䅫䅁䵁䅉䅅䅁䙁䅁䅁睁䅁䅁䅁权䅁䅁䅁兂䅁䅁䅁䭁奃䅑䅯兔䅁䅁䅯睏䅁䅁䅅䅁䉁䅁䅁杄啁䅁䅁兎祁䍁䄴李㉁䑁䅉杍㑁䑁䅫䅁䵁䅉䅅䅁䙁䅁䅁睁䅁䅁䅁权䅁䅁䅁兂䅁䅁䅁䵁⽏䅑䅯兓䅁䅁䅯材䅁䅁䅅䅁䉁䅁䅁杄十䅁䅁睍畁䑁䅍睍ㅁ䑁䅍䅎硁䅁䅁䍄䉁䅁䅁兂䅁䅁䅍䅁䅁䅁䅯䅁䅁䅁䅕䅁䅁䅁元䕥䭁䕁䅫䅁䭁䑁䄴䅁䉁䅁䅁允䅁䅁䄴杅䅁䑁䅍杌ㅁ䑁䅧免㑁䑁䅫兏䅁䅁杷允䅁䅁䅕䅁䑁䅁䅁䅁䭁䅁䅁䅁䙁䅁䅁䅁䅃㡰䅒权䩂䅁䅁权⭁䅁䅁允䅁䅁䅅䅁佁䉁䅑䅁硁䑁䅁杌㉁䑁䅧䅏㉁䑁䅉李䅁䅁杷允䅁䅁䅕䅁䑁䅁䅁䅁䭁䅁䅁䅁䙁䅁䅁䅁䅁䩄䅨权䩂䅁䅁权⽁䅁䅁允䅁䅁䅅䅁佁䉁䅉䅁穁䍁䄴李㑁䑁䅑兎祁䑁䅅䅁䵁䅉䅅䅁䙁䅁䅁睁䅁䅁䅁权䅁䅁䅁兂䅁䅁䅁䩁批䅑䅯兓䅁䅁䅯睐䅁䅁䅅䅁䉁䅁䅁杄啁䅁䅁免硁䍁䄴䅍㕁䑁䅉兏祁䑁䅑䅁䵁䅉䅅䅁䙁䅁䅁睁䅁䅁䅁权䅁䅁䅁兂䅁䅁䅁䱁牓䅑䅯兓䅁䅁䅯睐䅁䅁䅅䅁䉁䅁䅁杄允䅁䅁免祁䍁䄴杍㑁䑁䅁䅏䅁䅁杷允䅁䅁䅕䅁䑁䅁䅁䅁䭁䅁䅁䅁䙁䅁䅁䅁䅁䨰䄱权䩂䅁䅁权⽁䅁䅁允䅁䅁䅅䅁佁䉁䅑䅁硁䑁䅁杌㍁䑁䅫李㕁䑁䅑兎䅁䅁杷允䅁䅁䅕䅁䑁䅁䅁䅁䭁䅁䅁䅁䙁䅁䅁䅁䅁煌䅆权䩂䅁䅁权⽁䅁䅁允䅁䅁䅅䅁佁䉁䅑䅁硁䑁䅁杌ㅁ䑁䅅杍睁䑁䅙䅎䅁䅁杷允䅁䅁䅕䅁䑁䅁䅁䅁䭁䅁䅁䅁䙁䅁䅁䅁䅁煇䅰权䩂䅁䅁权⽁䅁䅁允䅁䅁䅅䅁佁䉁䅑䅁硁䑁䅧杌睁䑁䅣李㉁䑁䅅䅏䅁䅁杷允䅁䅁䅕䅁䑁䅁䅁䅁䭁䅁䅁䅁䙁䅁䅁䅁䅁䩆䄹权䩂䅁䅁权⽁䅁䅁允䅁䅁䅅䅁佁䉁䅉䅁穁䍁䄴䅏㍁䑁䅑睎睁䑁䅉䅁䵁䅉䅅䅁䙁䅁䅁睁䅁䅁䅁权䅁䅁䅁兂䅁䅁䅁䥁桩䅑䅯兓䅁䅁䅯睐䅁䅁䅅䅁䉁䅁䅁杄十䅁䅁睍畁䑁䅣兏睁䑁䅍李祁䅁䅁䍄䉁䅁䅁兂䅁䅁䅍䅁䅁䅁䅯䅁䅁䅁䅕䅁䅁䅁睁ば䭁䕁䅫䅁䭁䑁䄸䅁䉁䅁䅁允䅁䅁䄴杅䅁䑁䅣杌睁䑁䅉睎硁䑁䅕兏䅁䅁杷允䅁䅁䅕䅁䑁䅁䅁䅁䭁䅁䅁䅁䙁䅁䅁䅁䅁扒䅒权䩂䅁䅁权⽁䅁䅁允䅁䅁䅅䅁佁䉁䅁䅁ぁ䍁䄴免ㅁ䑁䅅杍㉁䅁䅁䍄䉁䅁䅁兂䅁䅁䅍䅁䅁䅁䅯䅁䅁䅁䅕䅁䅁䅁獁歲䭁䕁䅫䅁䭁䑁䄸䅁䉁䅁䅁允䅁䅁䄴杅䅁䑁䅉李畁䑁䅉䅏穁䑁䅣兎䅁䅁杷允䅁䅁䅕䅁䑁䅁䅁䅁䭁䅁䅁䅁䙁䅁䅁䅁䅁扇䅎权䩂䅁䅁权⽁䅁䅁允䅁䅁䅅䅁佁䉁䅑䅁硁䑁䅍杌㑁䑁䅁兎㍁䑁䅕李䅁䅁杷允䅁䅁䅕䅁䑁䅁䅁䅁䭁䅁䅁䅁䙁䅁䅁䅁䅁煕䅴权䩂䅁䅁权⽁䅁䅁允䅁䅁䅅䅁佁䉁䅑䅁硁䑁䅁杌穁䑁䅙李睁䑁䅫睍䅁䅁杷允䅁䅁䅕䅁䑁䅁䅁䅁䭁䅁䅁䅁䙁䅁䅁䅁䅁㝄䅆权䩂䅁䅁权⽁䅁䅁允䅁䅁䅅䅁佁䉁䅑䅁祁䑁䅣杌睁䑁䅁睍ㅁ䑁䅙李䅁䅁杷允䅁䅁䅕䅁䑁䅁䅁䅁䭁䅁䅁䅁䙁䅁䅁䅁䅁牷䅆权䩂䅁䅁权⽁䅁䅁允䅁䅁䅅䅁佁䉁䅑䅁硁䑁䅅杌㉁䑁䅁䅎ぁ䑁䅧䅎䅁䅁杷允䅁䅁䅕䅁䑁䅁䅁䅁䭁䅁䅁䅁䙁䅁䅁䅁䅁䱳䅎权䩂䅁䅁权⽁䅁䅁允䅁䅁䅅䅁佁䉁䅑䅁祁䑁䅑杌㕁䑁䅙䅏硁䑁䅫兎䅁䅁杷允䅁䅁䅕䅁䑁䅁䅁䅁䭁䅁䅁䅁䙁䅁䅁䅁䅁牰䅤权䩂䅁䅁权⽁䅁䅁允䅁䅁䅅䅁佁䉁䅑䅁祁䑁䅣杌㉁䑁䅅睍ぁ䑁䅉兏䅁䅁杷允䅁䅁䅕䅁䑁䅁䅁䅁䭁䅁䅁䅁䙁䅁䅁䅁䅁牡䅨权䩂䅁䅁权⽁䅁䅁允䅁䅁䅅䅁佁䉁䅑䅁祁䑁䅙杌睁䑁䅉杍㍁䑁䅁兏䅁䅁杷允䅁䅁䅕䅁䑁䅁䅁䅁䭁䅁䅁䅁䙁䅁䅁䅁䅁䡷䅨权䩂䅁䅁权⽁䅁䅁允䅁䅁䅅䅁佁䉁䅉䅁㕁䍁䄴䅍睁䑁䅅免睁䑁䅫䅁䵁䅉䅅䅁䙁䅁䅁睁䅁䅁䅁权䅁䅁䅁兂䅁䅁䅁䩁㙗䅑䅯兓䅁䅁䅯睐䅁䅁䅅䅁䉁䅁䅁杄十䅁䅁睎畁䑁䅕睍睁䑁䅣睍ぁ䅁䅁䍄䉁䅁䅁兂䅁䅁䅍䅁䅁䅁䅯䅁䅁䅁䅕䅁䅁䅁歃䕭䭁䕁䅫䅁䭁䑁䄸䅁䉁䅁䅁允䅁䅁䄴杅䅁䑁䅍杌㑁䑁䅣䅎㍁䑁䅁杍䅁䅁杷允䅁䅁䅕䅁䑁䅁䅁䅁䭁䅁䅁䅁䙁䅁䅁䅁䅁㝭䅴权䩂䅁䅁权⽁䅁䅁允䅁䅁䅅䅁佁䉁䅑䅁祁䑁䅣杌睁䑁䅉睎睁䑁䅙兎䅁䅁杷允䅁䅁䅕䅁䑁䅁䅁䅁䭁䅁䅁䅁䙁䅁䅁䅁䅁䭨䅆权䩂䅁䅁权⽁䅁䅁允䅁䅁䅅䅁佁䉁䅉䅁㍁䍁䄴䅏ㅁ䑁䅍䅏祁䑁䅣䅁䵁䅉䅅䅁䙁䅁䅁睁䅁䅁䅁权䅁䅁䅁兂䅁䅁䅁䉁煹䅑䅯兓䅁䅁䅯睐䅁䅁䅅䅁䉁䅁䅁杄十䅁䅁䅎畁䑁䅁杍硁䑁䅧䅎ぁ䅁䅁䍄䉁䅁䅁兂䅁䅁䅍䅁䅁䅁䅯䅁䅁䅁䅕䅁䅁䅁元䕥䭁䕁䅫䅁䭁䑁䄸䅁䉁䅁䅁允䅁䅁䄴杅䅁䑁䅍杌㍁䑁䅁睍㍁䑁䅑杍䅁䅁杷允䅁䅁䅕䅁䑁䅁䅁䅁䭁䅁䅁䅁䙁䅁䅁䅁䅁䤫䅖权䩂䅁䅁权⽁䅁䅁允䅁䅁䅅䅁佁䉁䅉䅁㑁䍁䄴兎穁䑁䅫䅏睁䑁䅧䅁䵁䅉䅅䅁䙁䅁䅁睁䅁䅁䅁权䅁䅁䅁兂䅁䅁䅁䅁摩䅑䅯兓䅁䅁䅯睐䅁䅁䅅䅁䉁䅁䅁杄允䅁䅁免祁䍁䄴杍㑁䑁䅁䅏䅁䅁杷允䅁䅁䅕䅁䑁䅁䅁䅁䭁䅁䅁䅁䙁䅁䅁䅁䅁煤䅖权䩂䅁䅁权⽁䅁䅁允䅁䅁䅅䅁佁䉁䅑䅁祁䑁䅙杌睁䑁䅉杍睁䑁䅍杍䅁䅁杷允䅁䅁䅑䅁䑁䅁䅁䅁䭁䅁䅁䅁䙁䅁䅁䅁䅁牰䅸权祁䅁䅁允䅁䅁䅅䅁䭁䑁䅅䅁䵁䅉䅅䅁䙁䅁䅁睁䅁䅁䅁权䅁䅁䅁兂䅁䅁䅁䍁㉡䅑䅯兓䅁䅁䅯睐䅁䅁䅅䅁䉁䅁䅁杄啁䅁䅁杍㉁䍁䄴䅏㑁䑁䅑李穁䑁䅑䅁䵁䅉䅅䅁䙁䅁䅁睁䅁䅁䅁权䅁䅁䅁兂䅁䅁䅁䙁湃䅑䅯兓䅁䅁䅯睐䅁䅁䅅䅁䉁䅁䅁杄啁䅁䅁免穁䍁䄴䅍㑁䑁䅑䅍㕁䑁䅣䅁䵁䅉䅅䅁䙁䅁䅁睁䅁䅁䅁权䅁䅁䅁兂䅁䅁䅁䭧䕦䅑䅯兓䅁䅁䅯睐䅁䅁䅅䅁䉁䅁䅁杄啁䅁䅁免睁䍁䄴睎祁䑁䅉兎㍁䑁䅙䅁䵁䅉䅅䅁䙁䅁䅁睁䅁䅁䅁权䅁䅁䅁兂䅁䅁䅁䕁呃䅑䅯兓䅁䅁䅯睐䅁䅁䅅䅁䉁䅁䅁杄十䅁䅁睍畁䑁䅕兏㍁䑁䅉兏穁䅁䅁䍄䉁䅁䅁兂䅁䅁䅍䅁䅁䅁䅯䅁䅁䅁䅕䅁䅁䥁㝂啷䭁䕁䅫䅁䭁䑁䄸䅁䉁䅁䅁允䅁䅁䄴杅䅁䑁䅣杌㕁䑁䅉睍ㅁ䑁䅙睍䅁䅁杷允䅁䅁䅕䅁䑁䅁䅁䅁䭁䅁䅁䅁䙁䅁䅁䅁䅁䠰䄱权䩂䅁䅁权⽁䅁䅁允䅁䅁䅅䅁佁䉁䅁䅁㑁䍁䄴免㉁䑁䅉睎ㅁ䅁䅁䍄䉁䅁䅁兂䅁䅁䅍䅁䅁䅁䅯䅁䅁䅁䅕䅁䅁䅁潄啯䭁䕁䅫䅁䭁䑁䄸䅁䉁䅁䅁允䅁䅁䄴䅆䅁䑁䅉李畁䑁䅍䅍㍁䑁䅫䅏祁䅁䅁䍄䉁䅁䅁兂䅁䅁䅍䅁䅁䅁䅯䅁䅁䅁䅕䅁䅁䅁硃び䭁䕁䅫䅁䭁䑁䄸䅁䉁䅁䅁允䅁䅁䄴杅䅁䑁䅧杌硁䑁䅅睍㕁䑁䅅杍䅁䅁杷允䅁䅁䅕䅁䑁䅁䅁䅁䭁䅁䅁䅁䙁䅁䅁䅁䅁䭎䄵权䩂䅁䅁权⽁䅁䅁允䅁䅁䅅䅁佁䉁䅑䅁硁䑁䅍杌睁䑁䅧䅎睁䑁䅫睎䅁䅁杷允䅁䅁䅕䅁䑁䅁䅁䅁䭁䅁䅁䅁䙁䅁䅁䅁䅁䰲䅤权䩂䅁䅁权⽁䅁䅁允䅁䅁䅅䅁佁䉁䅉䅁穁䍁䄴䅏㕁䑁䅕兏ㅁ䑁䅣䅁䵁䅉䅅䅁䙁䅁䅁睁䅁䅁䅁权䅁䅁䅁兂䅁䅁䅁䭁扃䅑䅯兓䅁䅁䅯睐䅁䅁䅅䅁䉁䅁䅁杄啁䅁䅁免㉁䍁䄴睍硁䑁䅙李㉁䑁䅣䅁䵁䅉䅅䅁䙁䅁䅁睁䅁䅁䅁权䅁䅁䅁兂䅁䅁䅁䑁特䅑䅯兓䅁䅁䅯睐䅁䅁䅅䅁䉁䅁䅁杄十䅁䅁睍畁䑁䅧睎㑁䑁䅫兏㉁䅁䅁䍄䉁䅁䅁兂䅁䅁䅍䅁䅁䅁䅯䅁䅁䅁䅕䅁䅁䅁牂䕵䭁䕁䅫䅁䭁䑁䄸䅁䉁䅁䅁允䅁䅁䄴杅䅁䑁䅅䅍畁䑁䅅䅎祁䑁䅧兎䅁䅁杷允䅁䅁䅕䅁䑁䅁䅁䅁䭁䅁䅁䅁䙁䅁䅁䅁䅁㝆䅰权䩂䅁䅁权⽁䅁䅁允䅁䅁䅅䅁佁䉁䅑䅁硁䑁䅍杌ㅁ䑁䅁䅍㑁䑁䅑杍䅁䅁杷允䅁䅁䅕䅁䑁䅁䅁䅁䭁䅁䅁䅁䙁䅁䅁䅁䅁牧䅴权䩂䅁䅁权⽁䅁䅁允䅁䅁䅅䅁佁䉁䅑䅁祁䑁䅍杌㍁䑁䅣睍ㅁ䑁䅅兎䅁䅁杷允䅁䅁䅕䅁䑁䅁䅁䅁䭁䅁䅁䅁䙁䅁䅁䅁䅁煱䅤权䩂䅁䅁权⽁䅁䅁允䅁䅁䅅䅁佁䉁䅑䅁硁䑁䅅杌睁䑁䅙䅏ぁ䑁䅙兎䅁䅁杷允䅁䅁䅕䅁䑁䅁䅁䅁䭁䅁䅁䅁䙁䅁䅁䅁䅁㝴䅒权䩂䅁䅁权⽁䅁䅁允䅁䅁䅅䅁佁䉁䅑䅁硁䑁䅁杌ㅁ䑁䅁䅍睁䑁䅉䅎䅁䅁杷允䅁䅁䅕䅁䑁䅁䅁䅁䭁䅁䅁䅁䙁䅁䅁䅁䅁㝱䄱权䩂䅁䅁权⽁䅁䅁允䅁䅁䅅䅁佁䉁䅑䅁祁䑁䅙杌穁䑁䅑䅍ㅁ䑁䅑李䅁䅁杷允䅁䅁䅕䅁䑁䅁䅁䅁䭁䅁䅁䅁䙁䅁䅁䅁䅁䤶䅬权䩂䅁䅁权⽁䅁䅁允䅁䅁䅅䅁佁䉁䅉䅁㑁䍁䄴兎ㅁ䑁䅍䅏穁䑁䅉䅁䵁䅉䅅䅁䙁䅁䅁睁䅁䅁䅁权䅁䅁䅁兂䅁䅁䅁䑁牱䅑䅯兓䅁䅁䅯睐䅁䅁䅅䅁䉁䅁䅁杄啁䅁䅁免硁䍁䄴杍㕁䑁䅉杍㍁䑁䅣䅁䵁䅉䅅䅁䙁䅁䅁睁䅁䅁䅁权䅁䅁䅁兂䅁䅁䅁䭁瑱䅑䅯兓䅁䅁䅯睐䅁䅁䅅䅁䉁䅁䅁杄十䅁䅁李畁䑁䅉䅍ㅁ䑁䅫䅎ㅁ䅁䅁䍄䉁䅁䅁兂䅁䅁䅍䅁䅁䅁䅯䅁䅁䅁䅕䅁䅁䅁祂ひ䭁䕁䅫䅁䭁䑁䄸䅁䉁䅁䅁允䅁䅁䄴䅆䅁䑁䅉李畁䑁䅙兎㕁䑁䅁杍ㅁ䅁䅁䍄䉁䅁䅁兂䅁䅁䅍䅁䅁䅁䅯䅁䅁䅁䅕䅁䅁䅁畁び䭁䕁䅫䅁䭁䑁䄸䅁䉁䅁䅁允䅁䅁䄴杅䅁䑁䅑杌硁䑁䅙䅍㉁䑁䅕睎䅁䅁杷允䅁䅁䅕䅁䑁䅁䅁䅁䭁䅁䅁䅁䙁䅁䅁䅁䅁䰷䅎权䩂䅁䅁权⽁䅁䅁允䅁䅁䅅䅁佁䉁䅑䅁硁䑁䅁杌穁䑁䅅兏㍁䑁䅙睍䅁䅁杷允䅁䅁䅕䅁䑁䅁䅁䅁䭁䅁䅁䅁䙁䅁䅁䅁䅁㝄䅨权䩂䅁䅁权⽁䅁䅁允䅁䅁䅅䅁佁䉁䅉䅁ぁ䍁䄴䅍㕁䑁䅑杍ㅁ䑁䅅䅁䵁䅉䅅䅁䙁䅁䅁睁䅁䅁䅁权䅁䅁䅁兂䅁䅁䅁䅁㔲䅑䅯兓䅁䅁䅯睐䅁䅁䅅䅁䉁䅁䅁杄坁䅁䅁免睁䑁䅍杌ぁ䑁䅙杍㕁䑁䅍免䅁䅁杷允䅁䅁䅕䅁䑁䅁䅁䅁䭁䅁䅁䅁䙁䅁䅁䅁䅁䱇䅰权䩂䅁䅁权⽁䅁䅁允䅁䅁䅅䅁佁䉁䅉䅁穁䍁䄴兏㕁䑁䅫䅍ㅁ䑁䅧䅁䵁䅉䅅䅁䙁䅁䅁睁䅁䅁䅁权䅁䅁䅁兂䅁䅁䅁䥁㝏䅑䅯兓䅁䅁䅯睐䅁䅁䅅䅁䉁䅁䅁杄啁䅁䅁免穁䍁䄴䅍㑁䑁䅑䅍㕁䑁䅣䅁䵁䅉䅅䅁䙁䅁䅁睁䅁䅁䅁权䅁䅁䅁兂䅁䅁䅁䭁剩䅑䅯兓䅁䅁䅯睐䅁䅁䅅䅁䉁䅁䅁杄允䅁䅁睍畁䑁䅕免睁䑁䅙免䅁䅁杷允䅁䅁䅕䅁䑁䅁䅁䅁䭁䅁䅁䅁䙁䅁䅁䅁䅁㝑䅎权䩂䅁䅁权⽁䅁䅁允䅁䅁䅅䅁佁䉁䅉䅁㍁䍁䄴兎穁䑁䅁睎穁䑁䅑䅁䵁䅉䅅䅁䙁䅁䅁睁䅁䅁䅁权䅁䅁䅁兂䅁䅁䅁䝁㑭䅑䅯兓䅁䅁䅯睐䅁䅁䅅䅁䉁䅁䅁杄啁䅁䅁免祁䍁䄴䅍㉁䑁䅉兏睁䑁䅣䅁䵁䅉䅅䅁䙁䅁䅁睁䅁䅁䅁权䅁䅁䅁兂䅁䅁䅁䥁㙥䅑䅯兓䅁䅁䅯睐䅁䅁䅅䅁䉁䅁䅁杄十䅁䅁睍畁䑁䅧睎ぁ䑁䅣䅍祁䅁䅁䍄䉁䅁䅁兂䅁䅁䅍䅁䅁䅁䅯䅁䅁䅁䅕䅁䅁䅁㑃ぬ䭁䕁䄰䅁䭁䑁䅳䅁䉁䅁䅁允䅁䅁䄴䅆䅁䑁䅍兏畁䑁䅫免㍁䑁䅉䅍祁䅁䅁䍄䉁䅁䅁兂䅁䅁䅍䅁䅁䅁䅯䅁䅁䅁䅕䅁䅁䅁㑃ぬ䭁䕁䄰䅁䭁䑁䄰䅁䉁䅁䅁允䅁䅁䄴䅆䅁䑁䅧䅏畁䑁䅣兏硁䑁䅁睎穁䅁䅁䍄䉁䅁䅁兂䅁䅁䅍䅁䅁䅁䅯䅁䅁䅁䅕䅁䅁䅁㑃ぬ䭁䕁䄰䅁䭁䑁䄴䅁䉁䅁䅁允䅁䅁䄴䅆䅁䑁䅙睎畁䑁䅍杍㑁䑁䅕䅎㕁䅁䅁䍄䉁䅁䅁兂䅁䅁䅍䅁䅁䅁䅯䅁䅁䅁䅕䅁䅁䅁䵁䕭䭁䕁䄰䅁䭁䑁䅳䅁䉁䅁䅁允䅁䅁䄴杆䅁䑁䅅䅍穁䍁䄴睍穁䑁䅧睎ㅁ䑁䅍䅁䵁䅉䅅䅁䙁䅁䅁睁䅁䅁䅁权䅁䅁䅁兂䅁䅁䅁乁㍩䅑䅯兔䅁䅁䅯睏䅁䅁䅅䅁䉁䅁䅁杄啁䅁䅁睍㑁䍁䄴䅏㉁䑁䅫李ぁ䑁䅕䅁䵁䅉䅅䅁䙁䅁䅁睁䅁䅁䅁权䅁䅁䅁兂䅁䅁䅁䩁批䅑䅯兔䅁䅁䅯睏䅁䅁䅅䅁䉁䅁䅁杄坁䅁䅁杍穁䑁䅣杌硁䑁䅫睎㍁䑁䅁睎䅁䅁杷允䅁䅁䅕䅁䑁䅁䅁䅁䭁䅁䅁䅁䙁䅁䅁䅁䅁䰷䅎权乂䅁䅁权㝁䅁䅁允䅁䅁䅅䅁佁䉁䅙䅁硁䑁䅑䅏畁䑁䅫李㍁䑁䅙杍穁䅁䅁䍄䉁䅁䅁兂䅁䅁䅍䅁䅁䅁䅯䅁䅁䅁䅕䅁䅁䅁兄啮䭁䕁䄰䅁䭁䑁䅳䅁䉁䅁䅁允䅁䅁䄴䅆䅁䑁䅍䅏畁䑁䅁免ぁ䑁䅫免㕁䅁䅁䍄䉁䅁䅁兂䅁䅁䅍䅁䅁䅁䅯䅁䅁䅁䅕䅁䅁䅁䥃啯䭁䕁䄰䅁䭁䑁䅳䅁䉁䅁䅁允䅁䅁䄴杆䅁䑁䅅兎ぁ䍁䄴䅎ㅁ䑁䅉杍㍁䑁䅍䅁䵁䅉䅅䅁䙁䅁䅁睁䅁䅁䅁权䅁䅁䅁兂䅁䅁䅁䉁煱䅑䅯兔䅁䅁䅯睏䅁䅁䅅䅁䉁䅁䅁杄坁䅁䅁免ㅁ䑁䅍杌㑁䑁䅣睎㕁䑁䅫睎䅁䅁杷允䅁䅁䅕䅁䑁䅁䅁䅁䭁䅁䅁䅁䙁䅁䅁䅁䅁煌䅆权乂䅁䅁权㝁䅁䅁允䅁䅁䅅䅁佁䉁䅉䅁ぁ䑁䅍杌ぁ䑁䅙䅎穁䑁䅅䅁䵁䅉䅅䅁䙁䅁䅁睁䅁䅁䅁权䅁䅁䅁兂䅁䅁䅁䩁㙗䅑䅯兔䅁䅁䅯睏䅁䅁䅅䅁䉁䅁䅁杄坁䅁䅁免㑁䑁䅫杌㉁䑁䅧兎㕁䑁䅣䅎䅁䅁杷允䅁䅁䅕䅁䑁䅁䅁䅁䭁䅁䅁䅁䙁䅁䅁䅁䅁牷䅆权乂䅁䅁权㝁䅁䅁允䅁䅁䅅䅁佁䉁䅑䅁㑁䑁䅉杌睁䑁䅣免祁䑁䅙睎䅁䅁杷允䅁䅁䅕䅁䑁䅁䅁䅁䭁䅁䅁䅁䙁䅁䅁䅁䅁煔䅤权乂䅁䅁权㝁䅁䅁允䅁䅁䅅䅁佁䉁䅑䅁㑁䑁䅣杌硁䑁䅑免硁䑁䅣兎䅁䅁杷允䅁䅁䅕䅁䑁䅁䅁䅁䭁䅁䅁䅁䙁䅁䅁䅁䅁扌䅎权乂䅁䅁权㝁䅁䅁允䅁䅁䅅䅁佁䉁䅑䅁穁䑁䅧杌ぁ䑁䅅䅏睁䑁䅁李䅁䅁杷允䅁䅁䅕䅁䑁䅁䅁䅁䭁䅁䅁䅁䙁䅁䅁䅁䅁䩰䅨权乂䅁䅁权㝁䅁䅁允䅁䅁䅅䅁佁䉁䅙䅁硁䑁䅑䅏畁䑁䅫李㍁䑁䅙杍穁䅁䅁䍄䉁䅁䅁兂䅁䅁䅍䅁䅁䅁䅯䅁䅁䅁䅕䅁䅁䅁扃ふ䭁䕁䄰䅁䭁䑁䅳䅁䉁䅁䅁允䅁䅁䄴䅆䅁䑁䅉兎畁䑁䅧䅍ぁ䑁䅧䅎㑁䅁䅁䍄䉁䅁䅁兂䅁䅁䅍䅁䅁䅁䅯䅁䅁䅁䅕䅁䅁䅁獁歲䭁䕁䄰䅁䭁䑁䅳䅁䉁䅁䅁允䅁䅁䄴杅䅁䑁䅙睎畁䑁䅣䅍ㅁ䑁䅁䅏䅁䅁杷允䅁䅁䅕䅁䑁䅁䅁䅁䭁䅁䅁䅁䙁䅁䅁䅁䅁㝄䅨权乂䅁䅁权㝁䅁䅁允䅁䅁䅅䅁佁䉁䅙䅁ぁ䑁䅙杍畁䑁䅫䅏㍁䑁䅕杍ㅁ䅁䅁䍄䉁䅁䅁兂䅁䅁䅍䅁䅁䅁䅯䅁䅁䅁䅕䅁䅁䅁捁歱䭁䕁䄰䅁䭁䑁䅳䅁䉁䅁䅁允䅁䅁䄴杆䅁䑁䅅䅏㍁䍁䄴睍㑁䑁䅍李㍁䑁䅉䅁䵁䅉䅅䅁䙁䅁䅁睁䅁䅁䅁权䅁䅁䅁兂䅁䅁䅁䉁穭䅑䅯兔䅁䅁䅯睏䅁䅁䅅䅁䉁䅁䅁杄坁䅁䅁兎硁䑁䅧杌睁䑁䅫兎㑁䑁䅫免䅁䅁杷允䅁䅁䅕䅁䑁䅁䅁䅁䭁䅁䅁䅁䙁䅁䅁䅁䅁䱳䅎权乂䅁䅁权㝁䅁䅁允䅁䅁䅅䅁佁䉁䅑䅁ぁ䑁䅉杌硁䑁䅣杍㍁䑁䅉睍䅁䅁杷允䅁䅁䅕䅁䑁䅁䅁䅁䭁䅁䅁䅁䙁䅁䅁䅁䅁䱶䅒权乂䅁䅁权㝁䅁䅁允䅁䅁䅅䅁佁䉁䅙䅁硁䑁䅧䅍畁䑁䅅杍㍁䑁䅧杍㉁䅁䅁䍄䉁䅁䅁兂䅁䅁䅍䅁䅁䅁䅯䅁䅁䅁䅕䅁䅁䅁潃啫䭁䕁䄰䅁䭁䑁䅳䅁䉁䅁䅁允䅁䅁䄴䅆䅁䑁䅑李畁䑁䅅䅏穁䑁䅁䅎㉁䅁䅁䍄䉁䅁䅁兂䅁䅁䅍䅁䅁䅁䅯䅁䅁䅁䅕䅁䅁䅁允歴䭁䕁䄰䅁䭁䑁䅳䅁䉁䅁䅁允䅁䅁䄴杆䅁䑁䅫免㍁䍁䄴李硁䑁䅙杍睁䑁䅅䅁䵁䅉䅅䅁䙁䅁䅁睁䅁䅁䅁权䅁䅁䅁兂䅁䅁䅁䭁㍡䅑䅯兔䅁䅁䅯睏䅁䅁䅅䅁䉁䅁䅁杄啁䅁䅁杍㕁䍁䄴兏㕁䑁䅫兎㍁䑁䅫䅁䵁䅉䅅䅁䙁䅁䅁睁䅁䅁䅁权䅁䅁䅁兂䅁䅁䅁䉁㙥䅑䅯兔䅁䅁䅯睏䅁䅁䅅䅁䉁䅁䅁杄啁䅁䅁兎穁䍁䄴杍㍁䑁䅧䅎睁䑁䅫䅁䵁䅉䅅䅁䙁䅁䅁睁䅁䅁䅁权䅁䅁䅁兂䅁䅁䅁䵁㑂䅑䅯兔䅁䅁䅯睏䅁䅁䅅䅁䉁䅁䅁杄十䅁䅁杍硁䍁䄴睍㑁䑁䅁免硁䅁䅁䍄䉁䅁䅁兂䅁䅁䅍䅁䅁䅁䅯䅁䅁䅁䅕䅁䅁䅁䅂に䭁䕁䄰䅁䭁䑁䅳䅁䉁䅁䅁允䅁䅁䄴䅆䅁䑁䅕䅏畁䑁䅕睎硁䑁䅉兏㍁䅁䅁䍄䉁䅁䅁兂䅁䅁䅍䅁䅁䅁䅯䅁䅁䅁䅕䅁䅁䅁啁の䭁䕁䄰䅁䭁䑁䅳䅁䉁䅁䅁允䅁䅁䄴杆䅁䑁䅅䅎㑁䍁䄴兏㉁䑁䅣李祁䑁䅍䅁䵁䅉䅅䅁䕁䅁䅁睁䅁䅁䅁权䅁䅁䅁兂䅁䅁䅁䙁湃䅑䅯杌䅁䅁䅅䅁䉁䅁䅁权䵁䅁䅁䍄䉁䅁䅁兂䅁䅁䅍䅁䅁䅁䅯䅁䅁䅁䅕䅁䅁䥁㝂啷䭁䕁䄰䅁䭁䑁䅳䅁䉁䅁䅁允䅁䅁䄴䅆䅁䑁䅉睎畁䑁䅅䅍ㅁ䑁䅍䅎ㅁ䅁䅁䍄䉁䅁䅁兂䅁䅁䅍䅁䅁䅁䅯䅁䅁䅁䅕䅁䅁䅁潄啯䭁䕁䄰䅁䭁䑁䅳䅁䉁䅁䅁允䅁䅁䄴杅䅁䑁䅍䅍畁䑁䅑䅍睁䑁䅫睍䅁䅁杷允䅁䅁䅕䅁䑁䅁䅁䅁䭁䅁䅁䅁䙁䅁䅁䅁䅁煤䅖权乂䅁䅁权㝁䅁䅁允䅁䅁䅅䅁佁䉁䅑䅁㉁䑁䅧杌㉁䑁䅕李㑁䑁䅕䅎䅁䅁杷允䅁䅁䅕䅁䑁䅁䅁䅁䭁䅁䅁䅁䙁䅁䅁䅁䅁䭕䅤权乂䅁䅁权㝁䅁䅁允䅁䅁䅅䅁佁䉁䅙䅁祁䑁䅑杍畁䑁䅧兎祁䑁䅙䅍㍁䅁䅁䍄䉁䅁䅁兂䅁䅁䅍䅁䅁䅁䅯䅁䅁䅁䅕䅁䅁䅁畁び䭁䕁䄰䅁䭁䑁䅳䅁䉁䅁䅁允䅁䅁䄴杆䅁䑁䅑䅍穁䍁䄴䅏㕁䑁䅫李穁䑁䅅䅁䵁䅉䅅䅁䙁䅁䅁睁䅁䅁䅁权䅁䅁䅁兂䅁䅁䅁䱁牓䅑䅯兔䅁䅁䅯睏䅁䅁䅅䅁䉁䅁䅁杄坁䅁䅁免㕁䑁䅧杌穁䑁䅙兎硁䑁䅫䅎䅁䅁杷允䅁䅁䅕䅁䑁䅁䅁䅁䭁䅁䅁䅁䙁䅁䅁䅁䅁㜲䅴权乂䅁䅁权㝁䅁䅁允䅁䅁䅅䅁䭁䍁䅣䅁䵁䅉䅅䅁䙁䅁䅁睁䅁䅁䅁权䅁䅁䅁兂䅁䅁䅁䥁剂䅑䅯兔䅁䅁䅯睏䅁䅁䅅䅁䉁䅁䅁杄坁䅁䅁免穁䑁䅙杌ぁ䑁䅍䅍ぁ䑁䅕杍䅁䅁杷允䅁䅁䅕䅁䑁䅁䅁䅁䭁䅁䅁䅁䙁䅁䅁䅁䅁扳䅎权乂䅁䅁权㝁䅁䅁允䅁䅁䅅䅁佁䉁䅧䅁ぁ䑁䅣杍㍁䍁䄴睍ㅁ䑁䅙李㍁䑁䅅䅁䵁䅉䅅䅁䙁䅁䅁睁䅁䅁䅁权䅁䅁䅁兂䅁䅁䅁䥁㝋䅑䅯兔䅁䅁䅯睏䅁䅁䅅䅁䉁䅁䅁杄啁䅁䅁睎ㅁ䍁䄴兏ぁ䑁䅧杍㍁䑁䅧䅁䵁䅉䅅䅁䙁䅁䅁睁䅁䅁䅁权䅁䅁䅁兂䅁䅁䅁䭁扃䅑䅯兔䅁䅁䅯睏䅁䅁䅅䅁䉁䅁䅁杄啁䅁䅁䅎㍁䍁䄴兎祁䑁䅙䅍㕁䑁䅍䅁䵁䅉䅅䅁䙁䅁䅁睁䅁䅁䅁权䅁䅁䅁兂䅁䅁䅁䥁桓䅑䅯兔䅁䅁䅯睏䅁䅁䅅䅁䉁䅁䅁杄啁䅁䅁睍㍁䍁䄴䅏祁䑁䅣杍㍁䑁䅣䅁䵁䅉䅅䅁䙁䅁䅁睁䅁䅁䅁权䅁䅁䅁兂䅁䅁䅁䭁湱䅑䅯兔䅁䅁䅯睏䅁䅁䅅䅁䉁䅁䅁杄啁䅁䅁兏㑁䍁䄴兏㍁䑁䅣䅏㑁䑁䅧䅁䵁䅉䅅䅁䙁䅁䅁睁䅁䅁䅁权䅁䅁䅁兂䅁䅁䅁䭁㥵䅑䅯兔䅁䅁䅯睏䅁䅁䅅䅁䉁䅁䅁杄啁䅁䅁䅎㍁䍁䄴兏㕁䑁䅅睎㍁䑁䅣䅁䵁䅉䅅䅁䙁䅁䅁睁䅁䅁䅁权䅁䅁䅁兂䅁䅁䅁䉁㙩䅑䅯兔䅁䅁䅯睏䅁䅁䅅䅁䉁䅁䅁杄坁䅁䅁免穁䑁䅁杌穁䑁䅑兏祁䑁䅧免䅁䅁杷允䅁䅁䅕䅁䑁䅁䅁䅁䭁䅁䅁䅁䙁䅁䅁䅁䅁䭥䅖权乂䅁䅁权㝁䅁䅁允䅁䅁䅅䅁佁䉁䅑䅁祁䑁䅫杌硁䑁䅙䅎睁䑁䅉李䅁䅁杷允䅁䅁䅕䅁䑁䅁䅁䅁䭁䅁䅁䅁䙁䅁䅁䅁䅁㝄䅆权乂䅁䅁权㝁䅁䅁允䅁䅁䅅䅁佁䉁䅉䅁祁䑁䅁杌硁䑁䅍䅍㉁䑁䅫䅁䵁䅉䅅䅁䙁䅁䅁睁䅁䅁䅁权䅁䅁䅁兂䅁䅁䅁䑁牱䅑䅯兔䅁䅁䅯睏䅁䅁䅅䅁䉁䅁䅁杄坁䅁䅁免穁䑁䅁杌穁䑁䅕免㉁䑁䅅李䅁䅁杷允䅁䅁䅕䅁䑁䅁䅁䅁䭁䅁䅁䅁䙁䅁䅁䅁䅁煱䄱权乂䅁䅁权㝁䅁䅁允䅁䅁䅅䅁佁䉁䅙䅁硁䑁䅫睎畁䑁䅙睎穁䑁䅍兎祁䅁䅁䍄䉁䅁䅁兂䅁䅁䅍䅁䅁䅁䅯䅁䅁䅁䅕䅁䅁䅁睃び䭁䕁䄰䅁䭁䑁䅷䅁䉁䅁䅁允䅁䅁䄴䅆䅁䑁䅕李畁䑁䅙杍ㅁ䑁䅣免ぁ䅁䅁䍄䉁䅁䅁兂䅁䅁䅍䅁䅁䅁䅯䅁䅁䅁䅕䅁䅁䅁祂ひ䭁䕁䄰䅁䭁䑁䅳䅁䉁䅁䅁允䅁䅁䄴䅆䅁䑁䅍免畁䑁䅕杍㍁䑁䅑杍ぁ䅁䅁䍄䉁䅁䅁兂䅁䅁䅍䅁䅁䅁䅯䅁䅁䅁䅕䅁䅁䅁䭂䕴䭁䕁䄰䅁䭁䑁䅳䅁䉁䅁䅁允䅁䅁䄴䅆䅁䑁䅣䅏畁䑁䅅免㍁䑁䅍杍ぁ䅁䅁䍄䉁䅁䅁兂䅁䅁䅍䅁䅁䅁䅯䅁䅁䅁䅕䅁䅁䅁乁啵䭁䕁䄰䅁䭁䑁䅳䅁䉁䅁䅁允䅁䅁䄴䅆䅁䑁䅉杍畁䑁䅕䅍ぁ䑁䅍睍㉁䅁䅁䍄䉁䅁䅁兂䅁䅁䅍䅁䅁䅁䅯䅁䅁䅁䅕䅁䅁䅁䑃ふ䭁䕁䄰䅁䭁䑁䅳䅁䉁䅁䅁允䅁䅁䄴杆䅁䑁䅍兏硁䍁䄴䅏㍁䑁䅑䅎睁䑁䅅䅁䵁䅉䅅䅁䙁䅁䅁睁䅁䅁䅁权䅁䅁䅁兂䅁䅁䅁䅁摩䅑䅯兔䅁䅁䅯睏䅁䅁䅅䅁䉁䅁䅁杄啁䅁䅁李㍁䍁䄴兏睁䑁䅧兏㍁䑁䅙䅁䵁䅉䅅䅁䙁䅁䅁睁䅁䅁䅁权䅁䅁䅁兂䅁䅁䅁䩁条䅑䅯兔䅁䅁䅯睏䅁䅁䅅䅁䉁䅁䅁杄坁䅁䅁杍㉁䑁䅣杌ㅁ䑁䅣免睁䑁䅉䅎䅁䅁杷允䅁䅁䅕䅁䑁䅁䅁䅁䭁䅁䅁䅁䙁䅁䅁䅁䅁䠰䄱权乂䅁䅁权㝁䅁䅁允䅁䅁䅅䅁佁䉁䅑䅁祁䑁䅉杌㍁䑁䅍䅏㑁䑁䅑杍䅁䅁杷允䅁䅁䅕䅁䑁䅁䅁䅁䭁䅁䅁䅁䙁䅁䅁䅁䅁䭍䅤权乂䅁䅁权㝁䅁䅁允䅁䅁䅅䅁佁䉁䅉䅁㕁䑁䅫杌ぁ䑁䅣䅍祁䑁䅧䅁䵁䅉䅅䅁䙁䅁䅁睁䅁䅁䅁权䅁䅁䅁兂䅁䅁䅁䕁潱䅑䅯兔䅁䅁䅯睏䅁䅁䅅䅁䉁䅁䅁杄坁䅁䅁李㕁䑁䅉杌㉁䑁䅑䅏㑁䑁䅁杍䅁䅁杷允䅁䅁䅕䅁䑁䅁䅁䅁䭁䅁䅁䅁䙁䅁䅁䅁䅁䭐䅴权乂䅁䅁权㝁䅁䅁允䅁䅁䅅䅁佁䉁䅙䅁硁䑁䅅兏畁䑁䅉䅏穁䑁䅫杍㕁䅁䅁䍄䉁䅁䅁兂䅁䅁䅍䅁䅁䅁䅯䅁䅁䅁䅕䅁䅁䅁㑄啨䭁䕁䄰䅁䭁䑁䅳䅁䉁䅁䅁允䅁䅁䄴杅䅁䑁䅅䅎畁䑁䅑兎㍁䑁䅍杍䅁䅁杷允䅁䅁䅕䅁䑁䅁䅁䅁䭁䅁䅁䅁䙁䅁䅁䅁䅁捯䅆权乂䅁䅁权㝁䅁䅁允䅁䅁䅅䅁佁䉁䅑䅁ㅁ䑁䅣杌睁䑁䅍睍㕁䑁䅉睎䅁䅁杷允䅁䅁䅕䅁䑁䅁䅁䅁䭁䅁䅁䅁䙁䅁䅁䅁䅁牭䅊权乂䅁䅁权㝁䅁䅁允䅁䅁䅅䅁佁䉁䅑䅁硁䑁䅑杌㑁䑁䅧䅏㍁䑁䅧睎䅁䅁杷允䅁䅁䅕䅁䑁䅁䅁䅁䭁䅁䅁䅁䙁䅁䅁䅁䅁㝑䅎权乂䅁䅁权㝁䅁䅁允䅁䅁䅅䅁佁䉁䅙䅁祁䑁䅙䅏畁䑁䅣䅍㉁䑁䅁李㍁䅁䅁䍄䉁䅁䅁兂䅁䅁䅍䅁䅁䅁䅯䅁䅁䅁䅕䅁䅁䅁流歴䭁䕁䄰䅁䭁䑁䅳䅁䉁䅁䅁允䅁䅁䄴䅆䅁䑁䅍䅍畁䑁䅑李穁䑁䅙䅍㉁䅁䅁䍄䉁䅁䅁兂䅁䅁䅍䅁䅁䅁䅯䅁䅁䅁䅕䅁䅁䅁䡃歵䭁䕁䄰䅁䭁䑁䅳䅁䉁䅁䅁允䅁䅁䄴杆䅁䑁䅅䅎㑁䍁䄴兏㉁䑁䅣李祁䑁䅍䅁䵁䅉䅅䅁䙁䅁䅁睁䅁䅁䅁权䅁䅁䅁兂䅁䅁䅁䅁她䅑䅯兔䅁䅁䅯䅐䅁䅁䅅䅁䉁䅁䅁杄坁䅁䅁免ぁ䑁䅅杌㍁䑁䅫兏硁䑁䅕睍䅁䅁杷允䅁䅁䅕䅁䑁䅁䅁䅁䭁䅁䅁䅁䙁䅁䅁䅁䅁䩮䅴权乂䅁䅁权㡁䅁䅁允䅁䅁䅅䅁佁䉁䅙䅁ㅁ䑁䅕䅏畁䑁䅕䅎㉁䑁䅕免㑁䅁䅁䍄䉁䅁䅁兂䅁䅁䅍䅁䅁䅁䅯䅁䅁䅁䅕䅁䅁䅁䥃啯䭁䕁䄰䅁䭁䑁䅷䅁䉁䅁䅁允䅁䅁䄴杆䅁䑁䅅兏ぁ䍁䄴䅏ㅁ䑁䅁杍睁䑁䅧䅁䵁䅉䅅䅁䙁䅁䅁睁䅁䅁䅁权䅁䅁䅁兂䅁䅁䅁䉁煱䅑䅯兔䅁䅁䅯䅐䅁䅁䅅䅁䉁䅁䅁杄坁䅁䅁杍ㅁ䑁䅧杌ㅁ䑁䅉睍ㅁ䑁䅙杍䅁䅁杷允䅁䅁䅕䅁䑁䅁䅁䅁䭁䅁䅁䅁䙁䅁䅁䅁䅁扬䅰权乂䅁䅁权㡁䅁䅁允䅁䅁䅅䅁佁䉁䅙䅁祁䑁䅙睍畁䑁䅧李硁䑁䅕睎㑁䅁䅁䍄䉁䅁䅁兂䅁䅁䅍䅁䅁䅁䅯䅁䅁䅁䅕䅁䅁䅁䍄啳䭁䕁䄰䅁䭁䑁䅷䅁䉁䅁䅁允䅁䅁䄴䅆䅁䑁䅙免畁䑁䅙睍睁䑁䅫睍㕁䅁䅁䍄䉁䅁䅁兂䅁䅁䅍䅁䅁䅁䅯䅁䅁䅁䅕䅁䅁䅁䙂䕴䭁䕁䄰䅁䭁䑁䅷䅁䉁䅁䅁允䅁䅁䄴杆䅁䑁䅙兏ㅁ䍁䄴睎㑁䑁䅙䅍穁䑁䅣䅁䵁䅉䅅䅁䙁䅁䅁睁䅁䅁䅁权䅁䅁䅁兂䅁䅁䅁䍁稲䅑䅯兔䅁䅁䅯䅐䅁䅁䅅䅁䉁䅁䅁杄啁䅁䅁䅎ㅁ䍁䄴䅍㕁䑁䅧免㉁䑁䅣䅁䵁䅉䅅䅁䙁䅁䅁睁䅁䅁䅁权䅁䅁䅁兂䅁䅁䅁䭁奓䅑䅯兔䅁䅁䅯䅐䅁䅁䅅䅁䉁䅁䅁杄啁䅁䅁免㍁䑁䅣杌㕁䑁䅍兏ぁ䑁䅕䅁䵁䅉䅅䅁䙁䅁䅁睁䅁䅁䅁权䅁䅁䅁兂䅁䅁䅁䩁㝵䅑䅯兔䅁䅁䅯䅐䅁䅁䅅䅁䉁䅁䅁杄啁䅁䅁杍ㅁ䍁䄴杍穁䑁䅅李㑁䑁䅕䅁䵁䅉䅅䅁䙁䅁䅁睁䅁䅁䅁权䅁䅁䅁兂䅁䅁䅁䍁畹䅑䅯兔䅁䅁䅯䅐䅁䅁䅅䅁䉁䅁䅁杄啁䅁䅁李㑁䍁䄴免ㅁ䑁䅧䅏穁䑁䅫䅁䵁䅉䅅䅁䙁䅁䅁睁䅁䅁䅁权䅁䅁䅁兂䅁䅁䅁䉁煹䅑䅯兔䅁䅁䅯䅐䅁䅁䅅䅁䉁䅁䅁杄坁䅁䅁杍祁䑁䅑杌㉁䑁䅙兏ㅁ䑁䅉䅎䅁䅁杷允䅁䅁䅕䅁䑁䅁䅁䅁䭁䅁䅁䅁䙁䅁䅁䅁䅁扇䅎权乂䅁䅁权㡁䅁䅁允䅁䅁䅅䅁佁䉁䅑䅁ㅁ䑁䅧睍畁䑁䅕兎㕁䑁䅧免䅁䅁杷允䅁䅁䅕䅁䑁䅁䅁䅁䭁䅁䅁䅁䙁䅁䅁䅁䅁䱶䅒权乂䅁䅁权㡁䅁䅁允䅁䅁䅅䅁佁䉁䅙䅁穁䑁䅉䅍畁䑁䅕䅎㍁䑁䅁䅏㕁䅁䅁䍄䉁䅁䅁兂䅁䅁䅍䅁䅁䅁䅯䅁䅁䅁䅕䅁䅁䅁䩄䕴䭁䕁䄰䅁䭁䑁䅷䅁䉁䅁䅁允䅁䅁䄴杆䅁䑁䅉䅎ぁ䍁䄴李ぁ䑁䅍李祁䑁䅉䅁䵁䅉䅅䅁䙁䅁䅁睁䅁䅁䅁权䅁䅁䅁兂䅁䅁䅁䭧䕦䅑䅯兔䅁䅁䅯䅐䅁䅁䅅䅁䉁䅁䅁杄啁䅁䅁兎㕁䍁䄴兏㑁䑁䅉睎㉁䑁䅉䅁䵁䅉䅅䅁䙁䅁䅁睁䅁䅁䅁权䅁䅁䅁兂䅁䅁䅁䭁奃䅑䅯兔䅁䅁䅯䅐䅁䅁䅅䅁䉁䅁䅁杄啁䅁䅁䅎睁䍁䄴兏睁䑁䅧睍硁䑁䅉䅁䵁䅉䅅䅁䙁䅁䅁睁䅁䅁䅁权䅁䅁䅁兂䅁䅁䅁䉁㉃䅑䅯兔䅁䅁䅯䅐䅁䅁䅅䅁䉁䅁䅁杄奁䅁䅁兎穁䑁䅑睎畁䑁䅑李穁䑁䅣睍㑁䅁䅁䍄䉁䅁䅁兂䅁䅁䅍䅁䅁䅁䅯䅁䅁䅁䅕䅁䅁䅁浃ぴ䭁䕁䄰䅁䭁䑁䅷䅁䉁䅁䅁允䅁䅁䄴䅆䅁䑁䅍免畁䑁䅍睎硁䑁䅙兏祁䅁䅁䍄䉁䅁䅁兂䅁䅁䅍䅁䅁䅁䅯䅁䅁䅁䅕䅁䅁䅁塁歵䭁䕁䄰䅁䭁䑁䅷䅁䉁䅁䅁允䅁䅁䄴䅆䅁䑁䅑䅎畁䑁䅉睎㉁䑁䅍䅍㑁䅁䅁䍄䉁䅁䅁兂䅁䅁䅍䅁䅁䅁䅯䅁䅁䅁䅕䅁䅁䅁煂䕵䭁䕁䄰䅁䭁䑁䅷䅁䉁䅁䅁允䅁䅁䄴䅆䅁䑁䅑杍畁䑁䅣睍㍁䑁䅕李㑁䅁䅁䍄䉁䅁䅁兂䅁䅁䅍䅁䅁䅁䅯䅁䅁䅁䅕䅁䅁䅁䅄䕥䭁䕁䄰䅁䭁䑁䅷䅁䉁䅁䅁允䅁䅁䄴䅆䅁䑁䅉睍畁䑁䅁䅍㕁䑁䅫免穁䅁䅁䍄䉁䅁䅁兂䅁䅁䅍䅁䅁䅁䅯䅁䅁䅁䅕䅁䅁䅁坃䕯䭁䕁䄰䅁䭁䑁䅷䅁䉁䅁䅁允䅁䅁䄴杆䅁䑁䅅免ぁ䍁䄴睍ㅁ䑁䅙兎睁䑁䅉䅁䵁䅉䅅䅁䙁䅁䅁睁䅁䅁䅁权䅁䅁䅁兂䅁䅁䅁䑁牱䅑䅯兔䅁䅁䅯䅐䅁䅁䅅䅁䉁䅁䅁杄坁䅁䅁免祁䑁䅫杌㑁䑁䅧兎㑁䑁䅉睎䅁䅁杷允䅁䅁䅕䅁䑁䅁䅁䅁䭁䅁䅁䅁䙁䅁䅁䅁䅁捯䅆权乂䅁䅁权㡁䅁䅁允䅁䅁䅅䅁佁䉁䅑䅁祁䑁䅑杌睁䑁䅣䅍穁䑁䅣䅎䅁䅁杷允䅁䅁䅕䅁䑁䅁䅁䅁䭁䅁䅁䅁䙁䅁䅁䅁䅁㝑䅎权乂䅁䅁权㡁䅁䅁允䅁䅁䅅䅁佁䉁䅙䅁祁䑁䅫睎畁䑁䅣兎ㅁ䑁䅁䅎ㅁ䅁䅁䍄䉁䅁䅁兂䅁䅁䅍䅁䅁䅁䅯䅁䅁䅁䅕䅁䅁䅁䅂に䭁䕁䄰䅁䭁䑁䅷䅁䉁䅁䅁允䅁䅁䄴杅䅁䑁䅕睎畁䑁䅅䅎㍁䑁䅣兏䅁䅁杷允䅁䅁䅕䅁䑁䅁䅁䅁䭁䅁䅁䅁䙁䅁䅁䅁䅃㡥䅆权乂䅁䅁权㡁䅁䅁允䅁䅁䅅䅁佁䉁䅑䅁祁䑁䅣杌㉁䑁䅑睎ぁ䑁䅉䅎䅁䅁杷允䅁䅁䅕䅁䑁䅁䅁䅁䭁䅁䅁䅁䙁䅁䅁䅁䅁䬶䅆权乂䅁䅁权㡁䅁䅁允䅁䅁䅅䅁佁䉁䅑䅁穁䑁䅣杌穁䑁䅫睎㉁䑁䅅䅏䅁䅁杷允䅁䅁䅕䅁䑁䅁䅁䅁䭁䅁䅁䅁䙁䅁䅁䅁䅁煤䅖权乂䅁䅁权㡁䅁䅁允䅁䅁䅅䅁佁䉁䅑䅁㍁䑁䅍杌㑁䑁䅑䅎硁䑁䅑李䅁䅁杷允䅁䅁䅕䅁䑁䅁䅁䅁䭁䅁䅁䅁䙁䅁䅁䅁䅁䭕䅤权乂䅁䅁权㡁䅁䅁允䅁䅁䅅䅁佁䉁䅙䅁祁䑁䅅兎畁䑁䅙杍ㅁ䑁䅅李硁䅁䅁䍄䉁䅁䅁兂䅁䅁䅍䅁䅁䅁䅯䅁䅁䅁䅕䅁䅁䅁䅃啕䭁䕁䄰䅁䭁䑁䅷䅁䉁䅁䅁允䅁䅁䄴䅆䅁䑁䅧䅎畁䑁䅣䅎㉁䑁䅣睎穁䅁䅁䍄䉁䅁䅁兂䅁䅁䅍䅁䅁䅁䅯䅁䅁䅁䅕䅁䅁䅁䑄啳䭁䕁䄰䅁䭁䑁䅷䅁䉁䅁䅁允䅁䅁䄴杆䅁䑁䅉睍ㅁ䍁䄴䅏ㅁ䑁䅁䅏祁䑁䅣䅁䵁䅉䅅䅁䙁䅁䅁睁䅁䅁䅁权䅁䅁䅁兂䅁䅁䅁䱁穇䅑䅯兔䅁䅁䅯䅐䅁䅁䅅䅁䉁䅁䅁杄奁䅁䅁䅎㉁䑁䅙兏畁䑁䅍睎硁䑁䅍杍㉁䅁䅁䍄䉁䅁䅁兂䅁䅁䅍䅁䅁䅁䅯䅁䅁䅁䅕䅁䅁䅁牂䕵䭁䕁䄰䅁䭁䑁䅷䅁䉁䅁䅁允䅁䅁䄴杆䅁䑁䅅李㉁䍁䄴杍ㅁ䑁䅕免㍁䑁䅙䅁䵁䅉䅅䅁䙁䅁䅁睁䅁䅁䅁权䅁䅁䅁兂䅁䅁䅁䥁㝋䅑䅯兔䅁䅁䅯䅐䅁䅁䅅䅁䉁䅁䅁杄坁䅁䅁䅎㉁䑁䅅杌ぁ䑁䅍兏ㅁ䑁䅕兏䅁䅁杷允䅁䅁䅕䅁䑁䅁䅁䅁䭁䅁䅁䅁䙁䅁䅁䅁䅁䩃䄱权乂䅁䅁权㡁䅁䅁允䅁䅁䅅䅁佁䉁䅑䅁㉁䑁䅍杌ㅁ䑁䅁䅍㑁䑁䅫兏䅁䅁杷允䅁䅁䅕䅁䑁䅁䅁䅁䭁䅁䅁䅁䙁䅁䅁䅁䅁䭨䅆权乂䅁䅁权㡁䅁䅁允䅁䅁䅅䅁佁䉁䅑䅁㉁䑁䅁杌ㅁ䑁䅍兎㉁䑁䅍䅎䅁䅁杷允䅁䅁䅕䅁䑁䅁䅁䅁䭁䅁䅁䅁䙁䅁䅁䅁䅁䠰䄱权乂䅁䅁权㡁䅁䅁允䅁䅁䅅䅁佁䉁䅑䅁祁䑁䅉杌祁䑁䅫睍祁䑁䅫䅎䅁䅁杷允䅁䅁䅕䅁䑁䅁䅁䅁䭁䅁䅁䅁䙁䅁䅁䅁䅁煱䄱权乂䅁䅁权㡁䅁䅁允䅁䅁䅅䅁佁䉁䅑䅁祁䑁䅙兏畁䑁䅑睍ぁ䑁䅁睍䅁䅁杷允䅁䅁䅕䅁䑁䅁䅁䅁䭁䅁䅁䅁䙁䅁䅁䅁䅁㝷䄹权乂䅁䅁权㡁䅁䅁允䅁䅁䅅䅁佁䉁䅙䅁硁䑁䅁免畁䑁䅕李睁䑁䅁李祁䅁䅁䍄䉁䅁䅁兂䅁䅁䅍䅁䅁䅁䅯䅁䅁䅁䅕䅁䅁䅁煃ば䭁䕁䄰䅁䭁䑁䅷䅁䉁䅁䅁允䅁䅁䄴杆䅁䑁䅅䅍㑁䍁䄴杍㍁䑁䅑䅎睁䑁䅫䅁䵁䅉䅅䅁䙁䅁䅁睁䅁䅁䅁权䅁䅁䅁兂䅁䅁䅁䭁㥵䅑䅯兔䅁䅁䅯䅐䅁䅁䅅䅁䉁䅁䅁杄啁䅁䅁兎ㅁ䍁䄴䅏㕁䑁䅣兏睁䑁䅣䅁䵁䅉䅅䅁䙁䅁䅁睁䅁䅁䅁权䅁䅁䅁兂䅁䅁䅁佁䩩䅑䅯兔䅁䅁䅯䅐䅁䅁䅅䅁䉁䅁䅁杄啁䅁䅁杍穁䍁䄴杍ㅁ䑁䅑兎㑁䑁䅑䅁䵁䅉䅅䅁䙁䅁䅁睁䅁䅁䅁权䅁䅁䅁兂䅁䅁䅁䡁汩䅑䅯兔䅁䅁䅯䅐䅁䅁䅅䅁䉁䅁䅁杄十䅁䅁杍㑁䍁䄴兎祁䑁䅣睍硁䅁䅁䍄䉁䅁䅁兂䅁䅁䅍䅁䅁䅁䅯䅁䅁䅁䅕䅁䅁䅁祂ひ䭁䕁䄰䅁䭁䑁䅷䅁䉁䅁䅁允䅁䅁䄴䅆䅁䑁䅉䅍畁䑁䅙李睁䑁䅁睎ぁ䅁䅁䍄䉁䅁䅁兂䅁䅁䅍䅁䅁䅁䅯䅁䅁䅁䅕䅁䅁䅁偁䕵䭁䕁䄸䅁䭁䑁䅳䅁䉁䅁䅁允䅁䅁䅯䅖䅁䅁杷允䅁䅁䅕䅁䑁䅁䅁䅁䭁䅁䅁䅁䙁䅁䅁䅁䅁㝄䅆权乂䅁䅁权㡁䅁䅁允䅁䅁䅅䅁佁䉁䅑䅁祁䑁䅅杌睁䑁䅧杍㉁䑁䅧兏䅁䅁杷允䅁䅁䅕䅁䑁䅁䅁䅁䭁䅁䅁䅁䙁䅁䅁䅁䅁牓䅒权乂䅁䅁权㡁䅁䅁允䅁䅁䅅䅁佁䉁䅉䅁㑁䑁䅕杌祁䑁䅙睎㉁䑁䅫䅁䵁䅉䅅䅁䙁䅁䅁睁䅁䅁䅁权䅁䅁䅁兂䅁䅁䅁䅁㐫䅑䅯兔䅁䅁䅯䅐䅁䅁䅅䅁䉁䅁䅁杄坁䅁䅁睍ㅁ䑁䅁杌ㅁ䑁䅫睍穁䑁䅕䅏䅁䅁杷允䅁䅁䅕䅁䑁䅁䅁䅁䭁䅁䅁䅁䙁䅁䅁䅁䅁䱇䅰权乂䅁䅁权㡁䅁䅁允䅁䅁䅅䅁佁䉁䅙䅁硁䑁䅍睍畁䑁䅣䅍㕁䑁䅫䅍㕁䅁䅁䍄䉁䅁䅁兂䅁䅁䅍䅁䅁䅁䅯䅁䅁䅁䅕䅁䅁䅁䑃ふ䭁䕁䄰䅁䭁䑁䅷䅁䉁䅁䅁允䅁䅁䄴杆䅁䑁䅑免㑁䍁䄴免硁䑁䅑免穁䑁䅍䅁䵁䅉䅅䅁䙁䅁䅁睁䅁䅁䅁权䅁䅁䅁兂䅁䅁䅁䭁剩䅑䅯兔䅁䅁䅯䅐䅁䅁䅅䅁䉁䅁䅁杄啁䅁䅁兎睁䍁䄴睍㉁䑁䅁睎祁䑁䅍䅁䵁䅉䅅䅁䙁䅁䅁睁䅁䅁䅁权䅁䅁䅁兂䅁䅁䅁䑁湃䅑䅯兔䅁䅁䅯䅐䅁䅁䅅䅁䉁䅁䅁杄坁䅁䅁免睁䑁䅁杌㉁䑁䅫䅏祁䑁䅅李䅁䅁杷允䅁䅁䅕䅁䑁䅁䅁䅁䭁䅁䅁䅁䙁䅁䅁䅁䅁牭䅊权乂䅁䅁权㡁䅁䅁允䅁䅁䅅䅁佁䉁䅑䅁硁䑁䅕杌㉁䑁䅉䅍穁䑁䅅睎䅁䅁杷允䅁䅁䅕䅁䑁䅁䅁䅁䭁䅁䅁䅁䙁䅁䅁䅁䅁牊䅚权乂䅁䅁权㡁䅁䅁允䅁䅁䅅䅁佁䉁䅑䅁祁䑁䅧杌㍁䑁䅕兎硁䑁䅅免䅁䅁杷允䅁䅁䅕䅁䑁䅁䅁䅁䭁䅁䅁䅁䙁䅁䅁䅁䅁䩄䅨权乂䅁䅁权㥁䅁䅁允䅁䅁䅅䅁佁䉁䅙䅁祁䑁䅁睎畁䑁䅉睎祁䑁䅕兏ぁ䅁䅁䍄䉁䅁䅁兂䅁䅁䅍䅁䅁䅁䅯䅁䅁䅁䅕䅁䅁䅁奄ぴ䭁䕁䄰䅁䭁䑁䄰䅁䉁䅁䅁允䅁䅁䄴䅆䅁䑁䅙兎畁䑁䅑睎硁䑁䅁兎㍁䅁䅁䍄䉁䅁䅁兂䅁䅁䅍䅁䅁䅁䅯䅁䅁䅁䅕䅁䅁䅁捃ね䭁䕁䄰䅁䭁䑁䄰䅁䉁䅁䅁允䅁䅁䄴杆䅁䑁䅉睍ㅁ䍁䄴䅍㉁䑁䅑睎穁䑁䅫䅁䵁䅉䅅䅁䙁䅁䅁睁䅁䅁䅁权䅁䅁䅁兂䅁䅁䅁乁摃䅑䅯兔䅁䅁䅯児䅁䅁䅅䅁䉁䅁䅁杄啁䅁䅁䅏㕁䍁䄴䅎㉁䑁䅧李㕁䑁䅅䅁䵁䅉䅅䅁䙁䅁䅁睁䅁䅁䅁权䅁䅁䅁兂䅁䅁䅁䥁桩䅑䅯兔䅁䅁䅯児䅁䅁䅅䅁䉁䅁䅁杄坁䅁䅁杍㍁䑁䅁杌硁䑁䅧䅏ぁ䑁䅕睎䅁䅁杷允䅁䅁䅕䅁䑁䅁䅁䅁䭁䅁䅁䅁䙁䅁䅁䅁䅁煇䅰权乂䅁䅁权㥁䅁䅁允䅁䅁䅅䅁佁䉁䅙䅁祁䑁䅅免畁䑁䅫兏祁䑁䅣杍㕁䅁䅁䍄䉁䅁䅁兂䅁䅁䅍䅁䅁䅁䅯䅁䅁䅁䅕䅁䅁䅁畁啯䭁䕁䄰䅁䭁䑁䄰䅁䉁䅁䅁允䅁䅁䄴䅆䅁䑁䅙睎畁䑁䅫杍穁䑁䅫睍㕁䅁䅁䍄䉁䅁䅁兂䅁䅁䅍䅁䅁䅁䅯䅁䅁䅁䅕䅁䅁䅁慃歳䭁䕁䄰䅁䭁䑁䄰䅁䉁䅁䅁允䅁䅁䄴䅆䅁䑁䅉兎畁䑁䅍兎㕁䑁䅙䅏ㅁ䅁䅁䍄䉁䅁䅁兂䅁䅁䅍䅁䅁䅁䅯䅁䅁䅁䅕䅁䅁䅁噃歵䭁䕁䄰䅁䭁䑁䄰䅁䉁䅁䅁允䅁䅁䄴杆䅁䑁䅑䅎㉁䍁䄴睍睁䑁䅕睎ぁ䑁䅕䅁䵁䅉䅅䅁䙁䅁䅁睁䅁䅁䅁权䅁䅁䅁兂䅁䅁䅁䵁硋䅑䅯兔䅁䅁䅯児䅁䅁䅅䅁䉁䅁䅁杄坁䅁䅁免睁䑁䅑杌ぁ䑁䅕䅍穁䑁䅁䅏䅁䅁杷允䅁䅁䅕䅁䑁䅁䅁䅁䭁䅁䅁䅁䙁䅁䅁䅁䅁煔䅤权乂䅁䅁权㥁䅁䅁允䅁䅁䅅䅁佁䉁䅉䅁㕁䑁䅁杌ぁ䑁䅍兎㍁䑁䅑䅁䵁䅉䅅䅁䙁䅁䅁睁䅁䅁䅁权䅁䅁䅁兂䅁䅁䅁䍁稲䅑䅯兔䅁䅁䅯児䅁䅁䅅䅁䉁䅁䅁杄啁䅁䅁䅎ぁ䍁䄴杍㍁䑁䅙李㉁䑁䅉䅁䵁䅉䅅䅁䙁䅁䅁睁䅁䅁䅁权䅁䅁䅁兂䅁䅁䅁䙁牋䅑䅯兔䅁䅁䅯児䅁䅁䅅䅁䉁䅁䅁杄啁䅁䅁杍祁䍁䄴免ぁ䑁䅅兎ㅁ䑁䅣䅁䵁䅉䅅䅁䙁䅁䅁睁䅁䅁䅁权䅁䅁䅁兂䅁䅁䅁䭁奓䅑䅯兔䅁䅁䅯児䅁䅁䅅䅁䉁䅁䅁杄奁䅁䅁免硁䑁䅧杍畁䑁䅁䅎硁䑁䅫杍穁䅁䅁䍄䉁䅁䅁兂䅁䅁䅍䅁䅁䅁䅯䅁䅁䅁䅕䅁䅁䅁扃ふ䭁䕁䄰䅁䭁䑁䄰䅁䉁䅁䅁允䅁䅁䄴䅆䅁䑁䅉兎畁䑁䅧杍ぁ䑁䅁睍ㅁ䅁䅁䍄䉁䅁䅁兂䅁䅁䅍䅁䅁䅁䅯䅁䅁䅁䅕䅁䅁䅁獁歲䭁䕁䄰䅁䭁䑁䄰䅁䉁䅁䅁允䅁䅁䄴䅆䅁䑁䅙䅎畁䑁䅁兎㑁䑁䅣睍硁䅁䅁䍄䉁䅁䅁兂䅁䅁䅍䅁䅁䅁䅯䅁䅁䅁䅕䅁䅁䅁婁び䭁䕁䄰䅁䭁䑁䄰䅁䉁䅁䅁允䅁䅁䄴杆䅁䑁䅍杍祁䍁䄴免硁䑁䅁䅎㕁䑁䅍䅁䵁䅉䅅䅁䙁䅁䅁睁䅁䅁䅁权䅁䅁䅁兂䅁䅁䅁䱁穃䅑䅯兔䅁䅁䅯児䅁䅁䅅䅁䉁䅁䅁杄十䅁䅁李㑁䍁䄴睍ぁ䑁䅣䅏ㅁ䅁䅁䍄䉁䅁䅁兂䅁䅁䅍䅁䅁䅁䅯䅁䅁䅁䅕䅁䅁䅁䩄䕴䭁䕁䄰䅁䭁䑁䄰䅁䉁䅁䅁允䅁䅁䄴杆䅁䑁䅉睎㕁䍁䄴睎ㅁ䑁䅍兏睁䑁䅍䅁䵁䅉䅅䅁䙁䅁䅁睁䅁䅁䅁权䅁䅁䅁兂䅁䅁䅁䭁奃䅑䅯兔䅁䅁䅯児䅁䅁䅅䅁䉁䅁䅁杄十䅁䅁䅎㕁䍁䄴免祁䑁䅧䅏硁䅁䅁䍄䉁䅁䅁兂䅁䅁䅍䅁䅁䅁䅯䅁䅁䅁䅕䅁䅁䅁允歴䭁䕁䄰䅁䭁䑁䄰䅁䉁䅁䅁允䅁䅁䄴杆䅁䑁䅍兏硁䍁䄴兎ㅁ䑁䅑李ㅁ䑁䅫䅁䵁䅉䅅䅁䙁䅁䅁睁䅁䅁䅁权䅁䅁䅁兂䅁䅁䅁䭁㍡䅑䅯兔䅁䅁䅯児䅁䅁䅅䅁䉁䅁䅁杄啁䅁䅁䅎㑁䍁䄴兏ㅁ䑁䅉䅍硁䑁䅉䅁䵁䅉䅅䅁䙁䅁䅁睁䅁䅁䅁权䅁䅁䅁兂䅁䅁䅁䉁㙥䅑䅯兔䅁䅁䅯児䅁䅁䅅䅁䉁䅁䅁杄啁䅁䅁䅏ぁ䍁䄴李祁䑁䅕兏睁䑁䅉䅁䵁䅉䅅䅁䙁䅁䅁睁䅁䅁䅁权䅁䅁䅁兂䅁䅁䅁䩁条䅑䅯兔䅁䅁䅯児䅁䅁䅅䅁䉁䅁䅁杄坁䅁䅁免㉁䑁䅍杌祁䑁䅅李㍁䑁䅣李䅁䅁杷允䅁䅁䅕䅁䑁䅁䅁䅁䭁䅁䅁䅁䙁䅁䅁䅁䅁䠰䄱权乂䅁䅁权㥁䅁䅁允䅁䅁䅅䅁佁䉁䅑䅁穁䑁䅙杌㉁䑁䅙兏ぁ䑁䅫䅎䅁䅁杷允䅁䅁䅕䅁䑁䅁䅁䅁䭁䅁䅁䅁䙁䅁䅁䅁䅁䤫䅖权乂䅁䅁权㥁䅁䅁允䅁䅁䅅䅁佁䉁䅑䅁祁䑁䅑杌穁䑁䅅杍ぁ䑁䅕杍䅁䅁杷允䅁䅁䅕䅁䑁䅁䅁䅁䭁䅁䅁䅁䙁䅁䅁䅁䅁䭐䅴权乂䅁䅁权㥁䅁䅁允䅁䅁䅅䅁佁䉁䅙䅁祁䑁䅑李畁䑁䅙兏㑁䑁䅅睎穁䅁䅁䍄䉁䅁䅁兂䅁䅁䅍䅁䅁䅁䅯䅁䅁䅁䅕䅁䅁䅁煃啲䭁䕁䄰䅁䭁䑁䄰䅁䉁䅁䅁允䅁䅁䄴杆䅁䑁䅑䅍ㅁ䍁䄴䅏㍁䑁䅁兏㕁䑁䅫䅁䵁䅉䅅䅁䙁䅁䅁睁䅁䅁䅁权䅁䅁䅁兂䅁䅁䅁䵁⽏䅑䅯兔䅁䅁䅯児䅁䅁䅅䅁䉁䅁䅁杄坁䅁䅁免穁䑁䅧杌㕁䑁䅉䅏㍁䑁䅉兏䅁䅁杷允䅁䅁䅕䅁䑁䅁䅁䅁䭁䅁䅁䅁䙁䅁䅁䅁䅁䡫䅨权乂䅁䅁权㥁䅁䅁允䅁䅁䅅䅁佁䉁䅙䅁祁䑁䅙兎畁䑁䅉䅏㍁䑁䅁睎㑁䅁䅁䍄䉁䅁䅁兂䅁䅁䅍䅁䅁䅁䅯䅁䅁䅁䅕䅁䅁䅁兂ば䭁䕁䄰䅁䭁䑁䄰䅁䉁䅁䅁允䅁䅁䄴杆䅁䑁䅉李硁䍁䄴兎睁䑁䅑䅏㕁䑁䅣䅁䵁䅉䅅䅁䙁䅁䅁睁䅁䅁䅁权䅁䅁䅁兂䅁䅁䅁䕁呃䅑䅯兔䅁䅁䅯児䅁䅁䅅䅁䉁䅁䅁杄啁䅁䅁免硁䑁䅙杌硁䑁䅍兎ㅁ䑁䅣䅁䵁䅉䅅䅁䙁䅁䅁睁䅁䅁䅁权䅁䅁䅁兂䅁䅁䅁䱁牓䅑䅯兔䅁䅁䅯児䅁䅁䅅䅁䉁䅁䅁杄坁䅁䅁兎ぁ䑁䅍杌㕁䑁䅍兏㕁䑁䅍䅎䅁䅁杷允䅁䅁䅕䅁䑁䅁䅁䅁䭁䅁䅁䅁䙁䅁䅁䅁䅁㜲䅴权乂䅁䅁权㥁䅁䅁允䅁䅁䅅䅁䭁䍁䅣䅁䵁䅉䅅䅁䙁䅁䅁睁䅁䅁䅁权䅁䅁䅁兂䅁䅁䅁䅁㡥䅑䅯睒䅁䅁䅯材䅁䅁䅅䅁䉁䅁䅁杄坁䅁䅁杍㉁䑁䅍杌ぁ䑁䅕睎ぁ䑁䅁杍䅁䅁杷允䅁䅁䅕䅁䑁䅁䅁䅁䭁䅁䅁䅁䙁䅁䅁䅁䅁䙧䅆权乂䅁䅁权㥁䅁䅁允䅁䅁䅅䅁佁䉁䅙䅁祁䑁䅅杍畁䑁䅉兎ぁ䑁䅁睎祁䅁䅁䍄䉁䅁䅁兂䅁䅁䅍䅁䅁䅁䅯䅁䅁䅁䅕䅁䅁䅁䑄啳䭁䕁䄰䅁䭁䑁䄰䅁䉁䅁䅁允䅁䅁䄴杆䅁䑁䅧睎ぁ䍁䄴免ㅁ䑁䅍䅍㑁䑁䅑䅁䵁䅉䅅䅁䙁䅁䅁睁䅁䅁䅁权䅁䅁䅁兂䅁䅁䅁䱁穇䅑䅯兔䅁䅁䅯児䅁䅁䅅䅁䉁䅁䅁杄啁䅁䅁兏硁䑁䅅杌㉁䑁䅙兏硁䑁䅧䅁䵁䅉䅅䅁䙁䅁䅁睁䅁䅁䅁权䅁䅁䅁兂䅁䅁䅁䝁㑵䅑䅯兔䅁䅁䅯児䅁䅁䅅䅁䉁䅁䅁杄十䅁䅁杍ㅁ䑁䅕杌㑁䑁䅙䅎㉁䅁䅁䍄䉁䅁䅁兂䅁䅁䅍䅁䅁䅁䅯䅁䅁䅁䅕䅁䅁䅁䍃ふ䭁䕁䄰䅁䭁䑁䄰䅁䉁䅁䅁允䅁䅁䄴杆䅁䑁䅑睍硁䍁䄴睎祁䑁䅣䅍穁䑁䅫䅁䵁䅉䅅䅁䙁䅁䅁睁䅁䅁䅁权䅁䅁䅁兂䅁䅁䅁䅁摩䅑䅯兔䅁䅁䅯児䅁䅁䅅䅁䉁䅁䅁杄啁䅁䅁兏㕁䍁䄴兏睁䑁䅕兎㕁䑁䅕䅁䵁䅉䅅䅁䙁䅁䅁睁䅁䅁䅁权䅁䅁䅁兂䅁䅁䅁䭁扃䅑䅯兔䅁䅁䅯児䅁䅁䅅䅁䉁䅁䅁杄啁䅁䅁睍祁䍁䄴李ㅁ䑁䅣睍㍁䑁䅅䅁䵁䅉䅅䅁䙁䅁䅁睁䅁䅁䅁权䅁䅁䅁兂䅁䅁䅁䥁桓䅑䅯兔䅁䅁䅯児䅁䅁䅅䅁䉁䅁䅁杄啁䅁䅁兏㕁䍁䄴兎㍁䑁䅣睍㕁䑁䅉䅁䵁䅉䅅䅁䙁䅁䅁睁䅁䅁䅁权䅁䅁䅁兂䅁䅁䅁䭁湱䅑䅯兔䅁䅁䅯児䅁䅁䅅䅁䉁䅁䅁杄坁䅁䅁免睁䑁䅧杌㕁䑁䅫睍㉁䑁䅫睍䅁䅁杷允䅁䅁䅕䅁䑁䅁䅁䅁䭁䅁䅁䅁䙁䅁䅁䅁䅁㝱䄱权乂䅁䅁权㥁䅁䅁允䅁䅁䅅䅁佁䉁䅑䅁ㅁ䑁䅁杌㕁䑁䅉䅎睁䑁䅅睎䅁䅁杷允䅁䅁䅕䅁䑁䅁䅁䅁䭁䅁䅁䅁䙁䅁䅁䅁䅁䤶䅬权乂䅁䅁权㥁䅁䅁允䅁䅁䅅䅁佁䉁䅑䅁穁䑁䅣杌睁䑁䅣免㕁䑁䅧免䅁䅁杷允䅁䅁䅕䅁䑁䅁䅁䅁䭁䅁䅁䅁䙁䅁䅁䅁䅁䭥䅖权乂䅁䅁权㥁䅁䅁允䅁䅁䅅䅁佁䉁䅙䅁硁䑁䅑睎畁䑁䅧睎㑁䑁䅙睍祁䅁䅁䍄䉁䅁䅁兂䅁䅁䅍䅁䅁䅁䅯䅁䅁䅁䅕䅁䅁䅁祂ひ䭁䕁䄰䅁䭁䑁䄰䅁䉁䅁䅁允䅁䅁䄴䅆䅁䑁䅉睎畁䑁䅅䅍ぁ䑁䅁睎硁䅁䅁䍄䉁䅁䅁兂䅁䅁䅍䅁䅁䅁䅯䅁䅁䅁䅕䅁䅁䅁偁啳䭁䕁䄰䅁䭁䑁䄰䅁䉁䅁䅁允䅁䅁䄴䅆䅁䑁䅅䅏畁䑁䅙免㉁䑁䅍䅍㑁䅁䅁䍄䉁䅁䅁兂䅁䅁䅍䅁䅁䅁䅯䅁䅁䅁䅕䅁䅁䅁䭂䕴䭁䕁䄰䅁䭁䑁䄰䅁䉁䅁䅁允䅁䅁䄴䅆䅁䑁䅅兎㍁䍁䄴李祁䑁䅑杍㕁䅁䅁䍄䉁䅁䅁兂䅁䅁䅍䅁䅁䅁䅯䅁䅁䅁䅕䅁䅁䅁畁び䭁䕁䄰䅁䭁䑁䄰䅁䉁䅁䅁允䅁䅁䄴杆䅁䑁䅍䅍睁䍁䄴䅏祁䑁䅍䅏㍁䑁䅕䅁䵁䅉䅅䅁䙁䅁䅁睁䅁䅁䅁权䅁䅁䅁兂䅁䅁䅁佁穹䅑䅯兔䅁䅁䅯児䅁䅁䅅䅁䉁䅁䅁杄奁䅁䅁免㉁䑁䅑䅎畁䑁䅫䅍㕁䑁䅉睎㕁䅁䅁䍄䉁䅁䅁兂䅁䅁䅍䅁䅁䅁䅯䅁䅁䅁䅕䅁䅁䅁偁䕵䭁䕁䄰䅁䭁䑁䄰䅁䉁䅁䅁允䅁䅁䄴杆䅁䑁䅅杍穁䑁䅫杌㍁䑁䅧兏㑁䑁䅑䅁䵁䅉䅅䅁䙁䅁䅁睁䅁䅁䅁权䅁䅁䅁兂䅁䅁䅁䅁㔲䅑䅯兔䅁䅁䅯児䅁䅁䅅䅁䉁䅁䅁杄啁䅁䅁免㕁䍁䄴䅏ㅁ䑁䅑䅎ㅁ䑁䅙䅁䵁䅉䅅䅁䙁䅁䅁睁䅁䅁䅁权䅁䅁䅁兂䅁䅁䅁䭁剩䅑䅯兔䅁䅁䅯児䅁䅁䅅䅁䉁䅁䅁杄啁䅁䅁睎硁䍁䄴䅍㍁䑁䅁䅏㕁䑁䅙䅁䵁䅉䅅䅁䙁䅁䅁睁䅁䅁䅁权䅁䅁䅁兂䅁䅁䅁䕁穏䅑䅯兔䅁䅁䅯児䅁䅁䅅䅁䉁䅁䅁杄啁䅁䅁䅎ㅁ䑁䅑杌㍁䑁䅙䅏ぁ䑁䅫䅁䵁䅉䅅䅁䕁䅁䅁睁䅁䅁䅁权䅁䅁䅁兂䅁䅁䅁䍁睵䅑䅯䅍䅁䅁䅅䅁䉁䅁䅁权潁䅁䅁䍄䉁䅁䅁䅂䅁䅁䅍䅁䅁䅁䅯䅁䅁䅁䅕䅁䅁䅁䉁䕶䭁䍁䅷䅁䉁䅁䅁允䅁䅁䅯䅄䅁䅁杷允䅁䅁䅕䅁䑁䅁䅁䅁䭁䅁䅁䅁䙁䅁䅁䅁䅁牊䅚权乂䅁䅁权㥁䅁䅁允䅁䅁䅅䅁佁䉁䅉䅁祁䑁䅑杌㕁䑁䅫睎㉁䑁䅕䅁䵁䅉䅅䅁䙁䅁䅁睁䅁䅁䅁权䅁䅁䅁兂䅁䅁䅁䅁她䅑䅯兔䅁䅁䅯材䅁䅁䅅䅁䉁䅁䅁杄坁䅁䅁免ㅁ䑁䅑杌ㅁ䑁䅙李祁䑁䅣兏䅁䅁杷允䅁䅁䅕䅁䑁䅁䅁䅁䭁䅁䅁䅁䙁䅁䅁䅁䅁䰲䅤权乂䅁䅁权⭁䅁䅁允䅁䅁䅅䅁佁䉁䅑䅁ㅁ䑁䅕杌㕁䑁䅕䅎㑁䑁䅫兎䅁䅁杷允䅁䅁䅕䅁䑁䅁䅁䅁䭁䅁䅁䅁䙁䅁䅁䅁䅁䨰䄱权乂䅁䅁权⭁䅁䅁允䅁䅁䅅䅁佁䉁䅑䅁㍁䑁䅅杌硁䑁䅫杍硁䑁䅣睍䅁䅁杷允䅁䅁䅕䅁䑁䅁䅁䅁䭁䅁䅁䅁䙁䅁䅁䅁䅁䭩䅆权乂䅁䅁权⭁䅁䅁允䅁䅁䅅䅁佁䉁䅙䅁祁䑁䅅李畁䑁䅫李穁䑁䅕睎祁䅁䅁䍄䉁䅁䅁兂䅁䅁䅍䅁䅁䅁䅯䅁䅁䅁䅕䅁䅁䅁畁啯䭁䕁䄰䅁䭁䑁䄴䅁䉁䅁䅁允䅁䅁䄴䅆䅁䑁䅙䅍畁䑁䅅兎㉁䑁䅕杍ぁ䅁䅁䍄䉁䅁䅁兂䅁䅁䅍䅁䅁䅁䅯䅁䅁䅁䅕䅁䅁䅁慃歳䭁䕁䄰䅁䭁䑁䄴䅁䉁䅁䅁允䅁䅁䄴䅆䅁䑁䅉免畁䑁䅉䅏ㅁ䑁䅣兎㍁䅁䅁䍄䉁䅁䅁兂䅁䅁䅍䅁䅁䅁䅯䅁䅁䅁䅕䅁䅁䅁䑂び䭁䕁䄰䅁䭁䑁䄴䅁䉁䅁䅁允䅁䅁䄴杆䅁䑁䅕兎ぁ䍁䄴免穁䑁䅣䅍穁䑁䅫䅁䵁䅉䅅䅁䙁䅁䅁睁䅁䅁䅁权䅁䅁䅁兂䅁䅁䅁䉁晓䅑䅯杋䅅䅁䅯兑䅁䅁䅅䅁䉁䅁䅁权湁䅁䅁䍄䉁䅁䅁兂䅁䅁䅍䅁䅁䅁䅯䅁䅁䅁䅕䅁䅁䅁䙂䕴䭁䕁䄰䅁䭁䑁䄴䅁䉁䅁䅁允䅁䅁䄴杆䅁䑁䅕䅍㉁䍁䄴兏睁䑁䅣免祁䑁䅉䅁䵁䅉䅅䅁䙁䅁䅁睁䅁䅁䅁权䅁䅁䅁兂䅁䅁䅁䕁渶䅑䅯兔䅁䅁䅯材䅁䅁䅅䅁䉁䅁䅁杄啁䅁䅁睎㕁䍁䄴䅏㉁䑁䅁睎祁䑁䅍䅁䵁䅉䅅䅁䙁䅁䅁睁䅁䅁䅁权䅁䅁䅁兂䅁䅁䅁䍁稲䅑䅯兔䅁䅁䅯材䅁䅁䅅䅁䉁䅁䅁杄啁䅁䅁䅎㕁䍁䄴睎ㅁ䑁䅙李㑁䑁䅧䅁䵁䅉䅅䅁䙁䅁䅁睁䅁䅁䅁权䅁䅁䅁兂䅁䅁䅁䕁ぱ䅑䅯兔䅁䅁䅯睐䅁䅁䅅䅁䉁䅁䅁杄坁䅁䅁免祁䑁䅧杌穁䑁䅣免硁䑁䅅兏䅁䅁杷允䅁䅁䅕䅁䑁䅁䅁䅁䭁䅁䅁䅁䙁䅁䅁䅁䅁䩰䅨权乂䅁䅁权⭁䅁䅁允䅁䅁䅅䅁佁䉁䅧䅁硁䑁䅕睎祁䍁䄴李睁䑁䅧李㑁䑁䅫䅁䵁䅉䅅䅁䙁䅁䅁睁䅁䅁䅁权䅁䅁䅁兂䅁䅁䅁䩁㝵䅑䅯兔䅁䅁䅯材䅁䅁䅅䅁䉁䅁䅁杄啁䅁䅁杍ぁ䍁䄴䅏ㅁ䑁䅍兎㕁䑁䅣䅁䵁䅉䅅䅁䙁䅁䅁睁䅁䅁䅁权䅁䅁䅁兂䅁䅁䅁䉁煹䅑䅯兔䅁䅁䅯材䅁䅁䅅䅁䉁䅁䅁杄奁䅁䅁免ぁ䑁䅍䅎畁䑁䅧兎硁䑁䅁䅎㕁䅁䅁䍄䉁䅁䅁兂䅁䅁䅍䅁䅁䅁䅯䅁䅁䅁䅕䅁䅁䅁婁び䭁䕁䄰䅁䭁䑁䄴䅁䉁䅁䅁允䅁䅁䄴杆䅁䑁䅑䅍睁䍁䄴免㑁䑁䅉李㍁䑁䅫䅁䵁䅉䅅䅁䙁䅁䅁睁䅁䅁䅁权䅁䅁䅁兂䅁䅁䅁䱁穃䅑䅯兔䅁䅁䅯材䅁䅁䅅䅁䉁䅁䅁杄啁䅁䅁兎㍁䍁䄴䅍㕁䑁䅕李㍁䑁䅑䅁䵁䅉䅅䅁䙁䅁䅁睁䅁䅁䅁权䅁䅁䅁兂䅁䅁䅁䵁ね䅑䅯兔䅁䅁䅯材䅁䅁䅅䅁䉁䅁䅁杄坁䅁䅁睍祁䑁䅅杌ㅁ䑁䅙李穁䑁䅍䅎䅁䅁杷允䅁䅁䅕䅁䑁䅁䅁䅁䭁䅁䅁䅁䙁䅁䅁䅁䅃㡰䅒权乂䅁䅁权⭁䅁䅁允䅁䅁䅅䅁佁䉁䅑䅁㑁䑁䅑杌㕁䑁䅧睍㑁䑁䅕睍䅁䅁杷允䅁䅁䅕䅁䑁䅁䅁䅁䭁䅁䅁䅁䙁䅁䅁䅁䅁䱅䅚权乂䅁䅁权⭁䅁䅁允䅁䅁䅅䅁佁䉁䅙䅁ぁ䑁䅕兏畁䑁䅫䅏㉁䑁䅫免祁䅁䅁䍄䉁䅁䅁兂䅁䅁䅍䅁䅁䅁䅯䅁䅁䅁䅕䅁䅁䅁浃ぴ䭁䕁䄰䅁䭁䑁䄴䅁䉁䅁䅁允䅁䅁䄴䅆䅁䑁䅑免畁䑁䅫䅏㍁䑁䅁兎穁䅁䅁䍄䉁䅁䅁兂䅁䅁䅍䅁䅁䅁䅯䅁䅁䅁䅕䅁䅁䅁塁歵䭁䕁䄰䅁䭁䑁䄴䅁䉁䅁䅁允䅁䅁䄴䅆䅁䑁䅣兏畁䑁䅣免ぁ䑁䅑䅏穁䅁䅁䍄䉁䅁䅁兂䅁䅁䅍䅁䅁䅁䅯䅁䅁䅁䅕䅁䅁䅁䡁䕶䭁䕁䅫䅁䭁䑁䅷䅁䉁䅁䅁允䅁䅁䄴杅䅁䑁䅑杌睁䑁䅑李硁䑁䅍䅏䅁䅁杷允䅁䅁䅕䅁䑁䅁䅁䅁䭁䅁䅁䅁䙁䅁䅁䅁䅁牭䅊权煁允䅁权䉂䅁䅁允䅁䅁䅅䅁䭁䍁䅣䅁䵁䅉䅅䅁䙁䅁䅁睁䅁䅁䅁权䅁䅁䅁兂䅁䅁䅁䝁㑱䅑䅯兔䅁䅁䅯材䅁䅁䅅䅁䉁䅁䅁杄啁䅁䅁䅎㉁䍁䄴兎ぁ䑁䅧䅎㍁䑁䅅䅁䵁䅉䅅䅁䙁䅁䅁睁䅁䅁䅁权䅁䅁䅁兂䅁䅁䅁䅁摩䅑䅯兔䅁䅁䅯材䅁䅁䅅䅁䉁䅁䅁杄十䅁䅁免㑁䑁䅙杌ぁ䑁䅑䅏祁䅁䅁䍄䉁䅁䅁兂䅁䅁䅍䅁䅁䅁䅯䅁䅁䅁䅕䅁䅁䅁兄啦䭁䕁䄰䅁䭁䑁䄴䅁䉁䅁䅁允䅁䅁䄴䅆䅁䑁䅍睍畁䑁䅕兎ぁ䑁䅑䅏穁䅁䅁䍄䉁䅁䅁兂䅁䅁䅍䅁䅁䅁䅯䅁䅁䅁䅕䅁䅁䅁㑄啨䭁䕁䄰䅁䭁䑁䄴䅁䉁䅁䅁允䅁䅁䄴䅆䅁䑁䅉李畁䑁䅉睍穁䑁䅑睍㕁䅁䅁䍄䉁䅁䅁兂䅁䅁䅍䅁䅁䅁䅯䅁䅁䅁䅕䅁䅁䅁流歴䭁䕁䄰䅁䭁䑁䄴䅁䉁䅁䅁允䅁䅁䄴䅆䅁䑁䅉睍畁䑁䅕睍㑁䑁䅍睎㉁䅁䅁䍄䉁䅁䅁兂䅁䅁䅍䅁䅁䅁䅯䅁䅁䅁䅕䅁䅁䅁䡃歵䭁䕁䄰䅁䭁䑁䄴䅁䉁䅁䅁允䅁䅁䄴杄䅁䑁䅉兏㍁䍁䄴䅍㉁䅁䅁䍄䉁䅁䅁兂䅁䅁䅍䅁䅁䅁䅯䅁䅁䅁䅕䅁䅁䅁䅂に䭁䕁䄰䅁䭁䑁䄴䅁䉁䅁䅁允䅁䅁䄴䅆䅁䑁䅫睎畁䑁䅧睍ㅁ䑁䅣杍祁䅁䅁䍄䉁䅁䅁兂䅁䅁䅍䅁䅁䅁䅯䅁䅁䅁䅕䅁䅁䅁啁の䭁䕁䄰䅁䭁䑁䄴䅁䉁䅁䅁允䅁䅁䄴杄䅁䑁䅉兏㍁䍁䄴䅍㉁䅁䅁䍄䉁䅁䅁兂䅁䅁䅍䅁䅁䅁䅯䅁䅁䅁䅕䅁䅁䅁㍃䕴䭁䕁䄰䅁䭁䑁䄴䅁䉁䅁䅁允䅁䅁䄴䅆䅁䑁䅣李畁䑁䅣睎㉁䑁䅁睍㉁䅁䅁䍄䉁䅁䅁兂䅁䅁䅍䅁䅁䅁䅯䅁䅁䅁䅕䅁䅁䅁㉂啰䭁䕁䄰䅁䭁䑁䄴䅁䉁䅁䅁允䅁䅁䄴䅆䅁䑁䅙睍畁䑁䅁睎硁䑁䅙兏硁䅁䅁䍄䉁䅁䅁兂䅁䅁䅍䅁䅁䅁䅯䅁䅁䅁䅕䅁䅁䅁兂ば䭁䕁䄰䅁䭁䑁䄴䅁䉁䅁䅁允䅁䅁䄴杆䅁䑁䅅兏硁䍁䄴䅍ㅁ䑁䅉免ㅁ䑁䅉䅁䵁䅉䅅䅁䙁䅁䅁睁䅁䅁䅁权䅁䅁䅁兂䅁䅁䅁䱁牓䅑䅯兔䅁䅁䅯材䅁䅁䅅䅁䉁䅁䅁杄奁䅁䅁睎穁䑁䅙兎畁䑁䅙兏祁䑁䅁䅍㍁䅁䅁䍄䉁䅁䅁兂䅁䅁䅍䅁䅁䅁䅯䅁䅁䅁䅕䅁䅁䅁ぁ歲䭁䕁䄰䅁䭁䑁䄴䅁䉁䅁䅁允䅁䅁䄴䅇䅁䑁䅅兎㑁䑁䅁杌穁䑁䅍兏睁䑁䅑兎䅁䅁杷允䅁䅁䅕䅁䑁䅁䅁䅁䭁䅁䅁䅁䙁䅁䅁䅁䅁䙧䅆权乂䅁䅁权⭁䅁䅁允䅁䅁䅅䅁佁䉁䅙䅁祁䑁䅧李畁䑁䅕杍穁䑁䅧䅎硁䅁䅁䍄䉁䅁䅁兂䅁䅁䅍䅁䅁䅁䅯䅁䅁䅁䅕䅁䅁䅁䑄啳䭁䕁䄰䅁䭁䑁䄴䅁䉁䅁䅁允䅁䅁䄴杆䅁䑁䅙睍㕁䍁䄴䅎㍁䑁䅧睍穁䑁䅑䅁䵁䅉䅅䅁䙁䅁䅁睁䅁䅁䅁权䅁䅁䅁兂䅁䅁䅁䱁穇䅑䅯兔䅁䅁䅯材䅁䅁䅅䅁䉁䅁䅁杄奁䅁䅁免穁䑁䅕杍畁䑁䅙睎㑁䑁䅑䅏㑁䅁䅁䍄䉁䅁䅁兂䅁䅁䅍䅁䅁䅁䅯䅁䅁䅁䅕䅁䅁䅁睁ば䭁䕁䄰䅁䭁䑁䄴䅁䉁䅁䅁允䅁䅁䄴杆䅁䑁䅕䅍㉁䍁䄴兏㕁䑁䅍免㑁䑁䅧䅁䵁䅉䅅䅁䙁䅁䅁睁䅁䅁䅁权䅁䅁䅁兂䅁䅁䅁䥁㝋䅑䅯兔䅁䅁䅯材䅁䅁䅅䅁䉁䅁䅁杄奁䅁䅁免硁䑁䅕䅎畁䑁䅙免穁䑁䅫䅍祁䅁䅁䍄䉁䅁䅁兂䅁䅁䅍䅁䅁䅁䅯䅁䅁䅁䅕䅁䅁䅁坃䕯䭁䕁䄰䅁䭁䑁䄴䅁䉁䅁䅁允䅁䅁䄴杆䅁䑁䅉杍ぁ䍁䄴李㑁䑁䅅杍ぁ䑁䅅䅁䵁䅉䅅䅁䙁䅁䅁睁䅁䅁䅁权䅁䅁䅁兂䅁䅁䅁䑁特䅑䅯兔䅁䅁䅯材䅁䅁䅅䅁䉁䅁䅁杄奁䅁䅁免㍁䑁䅑䅍畁䑁䅅兎睁䑁䅁睍㑁䅁䅁䍄䉁䅁䅁兂䅁䅁䅍䅁䅁䅁䅯䅁䅁䅁䅕䅁䅁䅁煃啲䭁䕁䄰䅁䭁䑁䄴䅁䉁䅁䅁允䅁䅁䄴䅆䅁䑁䅍䅍穁䍁䄴睎ぁ䑁䅧睎㍁䅁䅁䍄䉁䅁䅁兂䅁䅁䅍䅁䅁䅁䅯䅁䅁䅁䅕䅁䅁䅁䑄ぶ䭁䕁䄰䅁䭁䑁䄴䅁䉁䅁䅁允䅁䅁䄴杆䅁䑁䅅免祁䍁䄴䅍ㅁ䑁䅕䅏ㅁ䑁䅉䅁䵁䅉䅅䅁䙁䅁䅁睁䅁䅁䅁权䅁䅁䅁兂䅁䅁䅁䝁㑭䅑䅯兔䅁䅁䅯材䅁䅁䅅䅁䉁䅁䅁杄慁䅁䅁免ㅁ䑁䅍睎ㅁ䍁䄴杍㉁䑁䅧䅏睁䑁䅉䅁䵁䅉䅅䅁䙁䅁䅁睁䅁䅁䅁权䅁䅁䅁兂䅁䅁䅁䭁扃䅑䅯兔䅁䅁䅯材䅁䅁䅅䅁䉁䅁䅁杄啁䅁䅁杍㑁䍁䄴䅏穁䑁䅁䅍㉁䑁䅙䅁䵁䅉䅅䅁䙁䅁䅁睁䅁䅁䅁权䅁䅁䅁兂䅁䅁䅁䭁湱䅑䅯兔䅁䅁䅯材䅁䅁䅅䅁䉁䅁䅁杄啁䅁䅁兏硁䍁䄴李硁䑁䅅兎ぁ䑁䅙䅁䵁䅉䅅䅁䙁䅁䅁睁䅁䅁䅁权䅁䅁䅁兂䅁䅁䅁䭁㥵䅑䅯兔䅁䅁䅯材䅁䅁䅅䅁䉁䅁䅁杄啁䅁䅁兎睁䍁䄴杍㍁䑁䅕李ぁ䑁䅧䅁䵁䅉䅅䅁䙁䅁䅁睁䅁䅁䅁权䅁䅁䅁兂䅁䅁䅁䡁汩䅑䅯兔䅁䅁䅯材䅁䅁䅅䅁䉁䅁䅁杄坁䅁䅁免㍁䑁䅑杌㍁䑁䅁䅎㕁䑁䅅睎䅁䅁杷允䅁䅁䅕䅁䑁䅁䅁䅁䭁䅁䅁䅁䙁䅁䅁䅁䅁煏䅴权乂䅁䅁权⭁䅁䅁允䅁䅁䅅䅁佁䉁䅙䅁硁䑁䅕李畁䑁䅍李㉁䑁䅧兏ぁ䅁䅁䍄䉁䅁䅁兂䅁䅁䅍䅁䅁䅁䅯䅁䅁䅁䅕䅁䅁䅁祂ひ䭁䕁䄰䅁䭁䑁䄴䅁䉁䅁䅁允䅁䅁䄴杅䅁䑁䅉䅎畁䑁䅁兎㑁䑁䅧睎䅁䅁杷允䅁䅁䅕䅁䑁䅁䅁䅁䭁䅁䅁䅁䙁䅁䅁䅁䅁牌䅎权乂䅁䅁权⭁䅁䅁允䅁䅁䅅䅁佁䉁䅙䅁ぁ䑁䅣睎畁䑁䅙䅍睁䑁䅣䅏㕁䅁䅁䍄䉁䅁䅁兂䅁䅁䅍䅁䅁䅁䅯䅁䅁䅁䅕䅁䅁䅁獄び䭁䕁䄰䅁䭁䑁䄴䅁䉁䅁䅁允䅁䅁䄴䅇䅁䑁䅉䅎睁䑁䅣杌祁䑁䅑兎睁䑁䅉睎䅁䅁杷允䅁䅁䅕䅁䑁䅁䅁䅁䭁䅁䅁䅁䙁䅁䅁䅁䅁㝄䅨权乂䅁䅁权⭁䅁䅁允䅁䅁䅅䅁佁䉁䅑䅁ぁ䑁䅫兎畁䑁䅉李㑁䑁䅣睎䅁䅁杷允䅁䅁䅕䅁䑁䅁䅁䅁䭁䅁䅁䅁䙁䅁䅁䅁䅁䱇䅰权乂䅁䅁权⭁䅁䅁允䅁䅁䅅䅁佁䉁䅙䅁ぁ䑁䅑杍畁䑁䅫睎㑁䑁䅉睍㍁䅁䅁䍄䉁䅁䅁兂䅁䅁䅍䅁䅁䅁䅯䅁䅁䅁䅕䅁䅁䅁䑃ふ䭁䕁䄰䅁䭁䑁䄴䅁䉁䅁䅁允䅁䅁䄴䅇䅁䑁䅉䅎睁䑁䅑杌睁䑁䅑杍祁䑁䅫免䅁䅁杷允䅁䅁䅕䅁䑁䅁䅁䅁䭁䅁䅁䅁䙁䅁䅁䅁䅁䩱䅆权乂䅁䅁权⭁䅁䅁允䅁䅁䅅䅁佁䉁䅑䅁㍁䑁䅅杌睁䑁䅧睍㑁䑁䅉䅎䅁䅁杷允䅁䅁䅕䅁䑁䅁䅁䅁䭁䅁䅁䅁䙁䅁䅁䅁䅁䭨䅆权乂䅁䅁权⭁䅁䅁允䅁䅁䅅䅁佁䉁䅑䅁㍁䑁䅉杌硁䑁䅉䅎硁䑁䅙睎䅁䅁杷允䅁䅁䅕䅁䑁䅁䅁䅁䭁䅁䅁䅁䙁䅁䅁䅁䅁煓䅨权乂䅁䅁权⭁䅁䅁允䅁䅁䅅䅁佁䉁䅧䅁祁䑁䅅李硁䍁䄴杍ㅁ䑁䅙睍睁䑁䅧䅁䵁䅉䅅䅁䙁䅁䅁睁䅁䅁䅁权䅁䅁䅁兂䅁䅁䅁䭁䉈䅑䅯兔䅁䅁䅯材䅁䅁䅅䅁䉁䅁䅁杄啁䅁䅁杍㑁䍁䄴䅏㉁䑁䅙杍穁䑁䅕䅁䵁䅉䅅䅁䙁䅁䅁睁䅁䅁䅁权䅁䅁䅁兂䅁䅁䅁䩁㑂䅑䅯兔䅁䅁䅯材䅁䅁䅅䅁䉁䅁䅁杄奁䅁䅁睍㍁䑁䅣免畁䑁䅧睎㍁䑁䅉䅏祁䅁䅁䍄䉁䅁䅁兂䅁䅁䅍䅁䅁䅁䅯䅁䅁䅁䅕䅁䅁䅁䵁䕭䭁䕁䄰䅁䭁䑁䄸䅁䉁䅁䅁允䅁䅁䄴䅆䅁䑁䅫杍畁䑁䅣免㑁䑁䅣睎㑁䅁䅁䍄䉁䅁䅁兂䅁䅁䅍䅁䅁䅁䅯䅁䅁䅁䅕䅁䅁䅁奄ぴ䭁䕁䄰䅁䭁䑁䄸䅁䉁䅁䅁允䅁䅁䄴䅆䅁䑁䅑杍畁䑁䅫䅎㕁䑁䅧睎㕁䅁䅁䍄䉁䅁䅁兂䅁䅁䅍䅁䅁䅁䅯䅁䅁䅁䅕䅁䅁䅁捃ね䭁䕁䄰䅁䭁䑁䄸䅁䉁䅁䅁允䅁䅁䄴䅆䅁䑁䅑睍畁䑁䅫䅍祁䑁䅑免穁䅁䅁䍄䉁䅁䅁兂䅁䅁䅍䅁䅁䅁䅯䅁䅁䅁䅕䅁䅁䅁獄び䭁䕁䄰䅁䭁䑁䄸䅁䉁䅁䅁允䅁䅁䄴䅇䅁䑁䅅䅎穁䑁䅫杌硁䑁䅁睍穁䑁䅉睍䅁䅁杷允䅁䅁䅕䅁䑁䅁䅁䅁䭁䅁䅁䅁䙁䅁䅁䅁䅁䨰䄱权乂䅁䅁权⽁䅁䅁允䅁䅁䅅䅁佁䉁䅑䅁㉁䑁䅣杌ㅁ䑁䅉䅏㍁䑁䅣杍䅁䅁杷允䅁䅁䅕䅁䑁䅁䅁䅁䭁䅁䅁䅁䙁䅁䅁䅁䅁煌䅆权乂䅁䅁权⽁䅁䅁允䅁䅁䅅䅁佁䉁䅑䅁ぁ䑁䅧杌㑁䑁䅙睎硁䑁䅕䅏䅁䅁杷允䅁䅁䅕䅁䑁䅁䅁䅁䭁䅁䅁䅁䙁䅁䅁䅁䅁牷䅆权乂䅁䅁权⽁䅁䅁允䅁䅁䅅䅁佁䉁䅉䅁㉁䑁䅣杌㕁䑁䅑兏硁䑁䅧䅁䵁䅉䅅䅁䙁䅁䅁睁䅁䅁䅁权䅁䅁䅁兂䅁䅁䅁䕁渶䅑䅯兔䅁䅁䅯睐䅁䅁䅅䅁䉁䅁䅁杄啁䅁䅁䅎㑁䍁䄴䅏㑁䑁䅧杍㕁䑁䅉䅁䵁䅉䅅䅁䙁䅁䅁睁䅁䅁䅁权䅁䅁䅁兂䅁䅁䅁䙁牋䅑䅯兔䅁䅁䅯睐䅁䅁䅅䅁䉁䅁䅁杄啁䅁䅁免ぁ䍁䄴䅎睁䑁䅙杍硁䑁䅙䅁䵁䅉䅅䅁䙁䅁䅁睁䅁䅁䅁权䅁䅁䅁兂䅁䅁䅁䭁奓䅑䅯兔䅁䅁䅯睐䅁䅁䅅䅁䉁䅁䅁杄坁䅁䅁杍㕁䑁䅫杌睁䑁䅁免ㅁ䑁䅅兎䅁䅁杷允䅁䅁䅕䅁䑁䅁䅁䅁䭁䅁䅁䅁䙁䅁䅁䅁䅁㝭䅴权乂䅁䅁权⽁䅁䅁允䅁䅁䅅䅁佁䉁䅑䅁祁䑁䅑杌㕁䑁䅅睍祁䑁䅁兎䅁䅁杷允䅁䅁䅕䅁䑁䅁䅁䅁䭁䅁䅁䅁䙁䅁䅁䅁䅁䭌䄵权乂䅁䅁权⽁䅁䅁允䅁䅁䅅䅁佁䉁䅑䅁㉁䑁䅍杌㑁䑁䅍李硁䑁䅣免䅁䅁杷允䅁䅁䅕䅁䑁䅁䅁䅁䭁䅁䅁䅁䙁䅁䅁䅁䅁㝄䅨权乂䅁䅁权⽁䅁䅁允䅁䅁䅅䅁佁䉁䅙䅁ぁ䑁䅧杍畁䑁䅙睍祁䑁䅑睎ぁ䅁䅁䍄䉁䅁䅁兂䅁䅁䅍䅁䅁䅁䅯䅁䅁䅁䅕䅁䅁䅁捁歱䭁䕁䄰䅁䭁䑁䄸䅁䉁䅁䅁允䅁䅁䄴䅅䅁䑁䅕兎畁䑁䅫兏硁䑁䅧䅁䵁䅉䅅䅁䙁䅁䅁睁䅁䅁䅁权䅁䅁䅁兂䅁䅁䅁䉁穭䅑䅯兔䅁䅁䅯睐䅁䅁䅅䅁䉁䅁䅁杄坁䅁䅁䅎ぁ䑁䅁杌ㅁ䑁䅣䅏ㅁ䑁䅑兏䅁䅁杷允䅁䅁䅕䅁䑁䅁䅁䅁䭁䅁䅁䅁䙁䅁䅁䅁䅁䱳䅎权乂䅁䅁权⽁䅁䅁允䅁䅁䅅䅁佁䉁䅑䅁㉁䑁䅕杌ぁ䑁䅙䅍㕁䑁䅑䅎䅁䅁杷允䅁䅁䅕䅁䑁䅁䅁䅁䭁䅁䅁䅁䙁䅁䅁䅁䅁䱶䅒权乂䅁䅁权⽁䅁䅁允䅁䅁䅅䅁佁䉁䅧䅁祁䑁䅁睍祁䍁䄴兎穁䑁䅫兏ㅁ䑁䅅䅁䵁䅉䅅䅁䙁䅁䅁睁䅁䅁䅁权䅁䅁䅁兂䅁䅁䅁䵁ね䅑䅯兔䅁䅁䅯睐䅁䅁䅅䅁䉁䅁䅁杄坁䅁䅁睍㉁䑁䅧杌穁䑁䅕李ㅁ䑁䅍䅎䅁䅁杷允䅁䅁䅕䅁䑁䅁䅁䅁䭁䅁䅁䅁䙁䅁䅁䅁䅁䩱䅆权乂䅁䅁权⽁䅁䅁允䅁䅁䅅䅁佁䉁䅑䅁ㅁ䑁䅁杌穁䑁䅅䅎㍁䑁䅑睎䅁䅁杷允䅁䅁䅕䅁䑁䅁䅁䅁䭁䅁䅁䅁䙁䅁䅁䅁䅁䩯䅨权乂䅁䅁权⽁䅁䅁允䅁䅁䅅䅁佁䉁䅑䅁ぁ䑁䅣杌ㅁ䑁䅕䅏ㅁ䑁䅅兏䅁䅁杷允䅁䅁䅕䅁䑁䅁䅁䅁䭁䅁䅁䅁䙁䅁䅁䅁䅁䱅䅚权乂䅁䅁权⽁䅁䅁允䅁䅁䅅䅁佁䉁䅧䅁㉁䑁䅅䅍ㅁ䍁䄴杍㍁䑁䅕睍硁䑁䅫䅁䵁䅉䅅䅁䙁䅁䅁睁䅁䅁䅁权䅁䅁䅁兂䅁䅁䅁䉁㙥䅑䅯兔䅁䅁䅯睐䅁䅁䅅䅁䉁䅁䅁杄啁䅁䅁兎穁䍁䄴免硁䑁䅑兎祁䑁䅣䅁䵁䅉䅅䅁䙁䅁䅁睁䅁䅁䅁权䅁䅁䅁兂䅁䅁䅁䵁㑂䅑䅯兔䅁䅁䅯睐䅁䅁䅅䅁䉁䅁䅁杄十䅁䅁杍㉁䍁䄴兎㕁䑁䅣杍祁䅁䅁䍄䉁䅁䅁兂䅁䅁䅍䅁䅁䅁䅯䅁䅁䅁䅕䅁䅁䅁䅂に䭁䕁䄰䅁䭁䑁䄸䅁䉁䅁䅁允䅁䅁䄴䅆䅁䑁䅑䅏畁䑁䅉䅏穁䑁䅍睎㑁䅁䅁䍄䉁䅁䅁兂䅁䅁䅍䅁䅁䅁䅯䅁䅁䅁䅕䅁䅁䅁啁の䭁䕁䄰䅁䭁䑁䄸䅁䉁䅁䅁允䅁䅁䄴杆䅁䑁䅉兏㕁䍁䄴䅍睁䑁䅅兎硁䑁䅕䅁䵁䅉䅅䅁䙁䅁䅁睁䅁䅁䅁权䅁䅁䅁兂䅁䅁䅁䡧䉶䅑䅯兔䅁䅁䅯睐䅁䅁䅅䅁䉁䅁䅁杄啁䅁䅁杍㉁䍁䄴䅎睁䑁䅫杍㕁䑁䅅䅁䵁䅉䅅䅁䙁䅁䅁睁䅁䅁䅁权䅁䅁䅁兂䅁䅁䅁佁桩䅑䅯兔䅁䅁䅯睐䅁䅁䅅䅁䉁䅁䅁杄啁䅁䅁睍硁䍁䄴䅏ぁ䑁䅉䅍㑁䑁䅕䅁䵁䅉䅅䅁䙁䅁䅁睁䅁䅁䅁权䅁䅁䅁兂䅁䅁䅁䡁污䅑䅯兔䅁䅁䅯睐䅁䅁䅅䅁䉁䅁䅁杄啁䅁䅁李硁䍁䄴兏穁䑁䅫免㍁䑁䅣䅁䵁䅉䅅䅁䙁䅁䅁睁䅁䅁䅁权䅁䅁䅁兂䅁䅁䅁䙁湃䅑䅯兔䅁䅁䅯睐䅁䅁䅅䅁䉁䅁䅁杄坁䅁䅁免ぁ䑁䅫杌㉁䑁䅉兏睁䑁䅁䅏䅁䅁杷允䅁䅁䅕䅁䑁䅁䅁䅁䭁䅁䅁䅁䙁䅁䅁䅁䅁䭴䅴权乂䅁䅁权⽁䅁䅁允䅁䅁䅅䅁佁䉁䅧䅁穁䑁䅅䅏㕁䍁䄴李ㅁ䑁䅣䅎㉁䑁䅉䅁䵁䅉䅅䅁䙁䅁䅁睁䅁䅁䅁权䅁䅁䅁兂䅁䅁䅁乁㝵䅑䅯兔䅁䅁䅯睐䅁䅁䅅䅁䉁䅁䅁权湁䅁䅁䍄䉁䅁䅁兂䅁䅁䅍䅁䅁䅁䅯䅁䅁䅁䅕䅁䅁䅁ぁ歲䭁䕁䄰䅁䭁䑁䄸䅁䉁䅁䅁允䅁䅁䄴䅇䅁䑁䅅李睁䑁䅁杌ㅁ䑁䅍杍ぁ䑁䅣睍䅁䅁杷允䅁䅁䅕䅁䑁䅁䅁䅁䭁䅁䅁䅁䙁䅁䅁䅁䅁㝷䅆权乂䅁䅁权⽁䅁䅁允䅁䅁䅅䅁佁䉁䅉䅁穁䑁䅣䅏畁䑁䅍李硁䑁䅉䅁䵁䅉䅅䅁䙁䅁䅁睁䅁䅁䅁权䅁䅁䅁兂䅁䅁䅁䱁穇䅑䅯兔䅁䅁䅯睐䅁䅁䅅䅁䉁䅁䅁杄奁䅁䅁睎ぁ䑁䅑䅍畁䑁䅁免㕁䑁䅙䅏祁䅁䅁䍄䉁䅁䅁兂䅁䅁䅍䅁䅁䅁䅯䅁䅁䅁䅕䅁䅁䅁牂䕵䭁䕁䄰䅁䭁䑁䄸䅁䉁䅁䅁允䅁䅁䄴杆䅁䑁䅉李㕁䍁䄴李㍁䑁䅅兏㉁䑁䅑䅁䵁䅉䅅䅁䙁䅁䅁睁䅁䅁䅁权䅁䅁䅁兂䅁䅁䅁䭁扃䅑䅯兔䅁䅁䅯睐䅁䅁䅅䅁䉁䅁䅁杄啁䅁䅁杍㉁䍁䄴睎㉁䑁䅙䅎㉁䑁䅫䅁䵁䅉䅅䅁䙁䅁䅁睁䅁䅁䅁权䅁䅁䅁兂䅁䅁䅁䭁湱䅑䅯兔䅁䅁䅯睐䅁䅁䅅䅁䉁䅁䅁杄啁䅁䅁睎㉁䍁䄴免ㅁ䑁䅅李㍁䑁䅉䅁䵁䅉䅅䅁䙁䅁䅁睁䅁䅁䅁权䅁䅁䅁兂䅁䅁䅁䭁㥵䅑䅯兔䅁䅁䅯睐䅁䅁䅅䅁䉁䅁䅁杄啁䅁䅁兎ぁ䍁䄴兎㉁䑁䅧䅏穁䑁䅍䅁䵁䅉䅅䅁䙁䅁䅁睁䅁䅁䅁权䅁䅁䅁兂䅁䅁䅁佁䩩䅑䅯兔䅁䅁䅯睐䅁䅁䅅䅁䉁䅁䅁杄啁䅁䅁睍ぁ䍁䄴免ㅁ䑁䅑兏穁䑁䅅䅁䵁䅉䅅䅁䙁䅁䅁睁䅁䅁䅁权䅁䅁䅁兂䅁䅁䅁䉁㙩䅑䅯兔䅁䅁䅯睐䅁䅁䅅䅁䉁䅁䅁杄啁䅁䅁兏㕁䍁䄴䅏祁䑁䅑兎穁䑁䅍䅁䵁䅉䅅䅁䙁䅁䅁睁䅁䅁䅁权䅁䅁䅁兂䅁䅁䅁䡁汩䅑䅯兔䅁䅁䅯睐䅁䅁䅅䅁䉁䅁䅁杄啁䅁䅁李硁䍁䄴兎硁䑁䅙䅏㕁䑁䅑䅁䵁䅉䅅䅁䙁䅁䅁睁䅁䅁䅁权䅁䅁䅁兂䅁䅁䅁䅁砫䅑䅯兔䅁䅁䅯睐䅁䅁䅅䅁䉁䅁䅁杄啁䅁䅁免㑁䍁䄴李ぁ䑁䅁䅏㑁䑁䅧䅁䵁䅉䅅䅁䙁䅁䅁睁䅁䅁䅁权䅁䅁䅁兂䅁䅁䅁䡁癋䅑䅯兔䅁䅁䅯睐䅁䅁䅅䅁䉁䅁䅁杄啁䅁䅁杍ㅁ䍁䄴睍ぁ䑁䅍睍ㅁ䑁䅙䅁䵁䅉䅅䅁䙁䅁䅁睁䅁䅁䅁权䅁䅁䅁兂䅁䅁䅁䥁㝏䅑䅯兔䅁䅁䅯睐䅁䅁䅅䅁䉁䅁䅁杄奁䅁䅁免硁䑁䅅免畁䑁䅅䅏硁䑁䅍免ㅁ䅁䅁䍄䉁䅁䅁兂䅁䅁䅍䅁䅁䅁䅯䅁䅁䅁䅕䅁䅁䅁䥁啮䭁䕁䄰䅁䭁䑁䄸䅁䉁䅁䅁允䅁䅁䄴䅆䅁䑁䅅睎㑁䍁䄴兏㕁䑁䅑兎穁䅁䅁䍄䉁䅁䅁兂䅁䅁䅍䅁䅁䅁䅯䅁䅁䅁䅕䅁䅁䅁坃䕯䭁䕁䄰䅁䭁䑁䄸䅁䉁䅁䅁允䅁䅁䄴杆䅁䑁䅧䅍硁䍁䄴睍㍁䑁䅁兎ぁ䑁䅅䅁䵁䅉䅅䅁䙁䅁䅁睁䅁䅁䅁权䅁䅁䅁兂䅁䅁䅁乁㥂䅑䅯兔䅁䅁䅯睐䅁䅁䅅䅁䉁䅁䅁杄啁䅁䅁杍穁䍁䄴兏睁䑁䅧睍㍁䑁䅙䅁䵁䅉䅅䅁䙁䅁䅁睁䅁䅁䅁权䅁䅁䅁兂䅁䅁䅁䑁湃䅑䅯兔䅁䅁䅯睐䅁䅁䅅䅁䉁䅁䅁杄啁䅁䅁䅎ぁ䑁䅫杌硁䑁䅑兎睁䑁䅣䅁䵁䅉䅅䅁䙁䅁䅁睁䅁䅁䅁权䅁䅁䅁兂䅁䅁䅁䕁潱䅑䅯兔䅁䅁䅯睐䅁䅁䅅䅁䉁䅁䅁杄奁䅁䅁睍㍁䑁䅅李畁䑁䅧䅎祁䑁䅍睍㑁䅁䅁䍄䉁䅁䅁兂䅁䅁䅍䅁䅁䅁䅯䅁䅁䅁䅕䅁䅁䅁㡁ぱ䭁䕁䄰䅁䭁䑁䄸䅁䉁䅁䅁允䅁䅁䄴杆䅁䑁䅣睍硁䍁䄴䅎ぁ䑁䅣兏祁䑁䅅䅁䵁䅉䅅䅁䙁䅁䅁睁䅁䅁䅁权䅁䅁䅁兂䅁䅁䅁偁䙩䅑䅯兔䅁䅁䅯睐䅁䅁䅅䅁䉁䅁䅁杄啁䅁䅁杍ぁ䍁䄴䅍穁䑁䅕杍㍁䑁䅫䅁䵁䅉䅅䅁䙁䅁䅁睁䅁䅁䅁权䅁䅁䅁兂䅁䅁䅁䭁䉈䅑䅯兔䅁䅁䅯睐䅁䅁䅅䅁䉁䅁䅁杄啁䅁䅁睍ㅁ䍁䄴兎ぁ䑁䅫兎㉁䑁䅫䅁䵁䅉䅅䅁䙁䅁䅁睁䅁䅁䅁权䅁䅁䅁兂䅁䅁䅁䵁⽏䅑䅯兔䅁䅁䅯睐䅁䅁䅅䅁䉁䅁䅁杄啁䅁䅁李祁䍁䄴兏㍁䑁䅫兎硁䑁䅅䅁䵁䅉䅅䅁䕁䅁䅁睁䅁䅁䅁权䅁䅁䅁兂䅁䅁䅁䭁㡡䅑䅯睚䅁䅁䅅䅁䉁䅁䅁权敂允䅁䍄䉁䅁䅁兂䅁䅁䅍䅁䅁䅁䅯䅁䅁䅁䅕䅁䅁䅁慃歳䭁䕁䄰䅁䭁䑁䄸䅁䉁䅁䅁允䅁䅁䄴䅆䅁䑁䅅李畁䑁䅧兎㉁䑁䅍李㕁䅁䅁䍄䉁䅁䅁兂䅁䅁䅍䅁䅁䅁䅯䅁䅁䅁䅕䅁䅁䅁䑂び䭁䕁䄰䅁䭁䑁䄸䅁䉁䅁䅁允䅁䅁䄴杆䅁䑁䅑䅎㑁䍁䄴睍㑁䑁䅉䅏ㅁ䑁䅧䅁䵁䅉䅅䅁䙁䅁䅁睁䅁䅁䅁权䅁䅁䅁兂䅁䅁䅁䍁㉡䅑䅯兔䅁䅁䅯睐䅁䅁䅅䅁䉁䅁䅁杄啁䅁䅁杍ぁ䍁䄴䅎祁䑁䅧李ㅁ䑁䅑䅁䵁䅉䅅䅁䙁䅁䅁睁䅁䅁䅁权䅁䅁䅁兂䅁䅁䅁䝁㑭䅑䅯兔䅁䅁䅯睐䅁䅁䅅䅁䉁䅁䅁杄慁䅁䅁免㉁䑁䅫兎穁䍁䄴李㑁䑁䅫李㑁䑁䅣䅁䵁䅉䅅䅁䙁䅁䅁睁䅁䅁䅁权䅁䅁䅁兂䅁䅁䅁䥁㝋䅑䅯兔䅁䅁䅯睐䅁䅁䅅䅁䉁䅁䅁杄奁䅁䅁杍硁䑁䅁睎畁䑁䅧免穁䑁䅣免祁䅁䅁䍄䉁䅁䅁兂䅁䅁䅍䅁䅁䅁䅯䅁䅁䅁䅕䅁䅁䅁㑃ぬ䭁䕁䄸䅁䭁䑁䅳䅁䉁䅁䅁允䅁䅁䅯䅕䅁䅁杷允䅁䅁䅕䅁䑁䅁䅁䅁䭁䅁䅁䅁䙁䅁䅁䅁䅁䩄䅨权偂䅁䅁权㝁䅁䅁允䅁䅁䅅䅁䭁䙁䅅䅁䵁䅉䅅䅁䙁䅁䅁睁䅁䅁䅁权䅁䅁䅁兂䅁䅁䅁乁摃䅑䅯睔䅁䅁䅯睏䅁䅁䅅䅁䉁䅁䅁权兂䅁䅁䍄䉁䅁䅁䅂䅁䅁䅍䅁䅁䅁䅯䅁䅁䅁䅕䅁䅁䅁䑃ふ䭁䍁䄴䅁䉁䅁䅁允䅁䅁䅯䅄䅁䅁杷允䅁䅁䅕䅁䑁䅁䅁䅁䭁䅁䅁䅁䙁䅁䅁䅁䅁䭌䄵权偂䅁䅁权㝁䅁䅁允䅁䅁䅅䅁䭁䙁䅁䅁䵁䅉䅅䅁䙁䅁䅁睁䅁䅁䅁权䅁䅁䅁兂䅁䅁䅁䩁批䅑䅯睔䅁䅁䅯睏䅁䅁䅅䅁䉁䅁䅁权剂䅁䅁䍄䉁䅁䅁兂䅁䅁䅍䅁䅁䅁䅯䅁䅁䅁䅕䅁䅁䅁畁啯䭁䕁䄸䅁䭁䑁䅳䅁䉁䅁䅁允䅁䅁䅯䅕䅁䅁杷允䅁䅁䅕䅁䑁䅁䅁䅁䭁䅁䅁䅁䙁䅁䅁䅁䅁䭈䅰权偂䅁䅁权㝁䅁䅁允䅁䅁䅅䅁䭁䙁䅉䅁䵁䅉䅅䅁䙁䅁䅁睁䅁䅁䅁权䅁䅁䅁兂䅁䅁䅁䅁㔲䅑䅯睔䅁䅁䅯睏䅁䅁䅅䅁䉁䅁䅁权呂䅁䅁䍄䉁䅁䅁兂䅁䅁䅍䅁䅁䅁䅯䅁䅁䅁䅕䅁䅁䅁䥃啯䭁䕁䄸䅁䭁䑁䅳䅁䉁䅁䅁允䅁䅁䅯兕䅁䅁杷允䅁䅁䅕䅁䑁䅁䅁䅁䭁䅁䅁䅁䙁䅁䅁䅁䅁扒䅒权偂䅁䅁权㝁䅁䅁允䅁䅁䅅䅁䭁䙁䅑䅁䵁䅉䅅䅁䙁䅁䅁睁䅁䅁䅁权䅁䅁䅁兂䅁䅁䅁䉁㉃䅑䅯睔䅁䅁䅯睏䅁䅁䅅䅁䉁䅁䅁权剂䅁䅁䍄䉁䅁䅁兂䅁䅁䅍䅁䅁䅁䅯䅁䅁䅁䅕䅁䅁䅁佂ば䭁䕁䄸䅁䭁䑁䅳䅁䉁䅁䅁允䅁䅁䅯䅕䅁䅁杷允䅁䅁䅕䅁䑁䅁䅁䅁䭁䅁䅁䅁䙁䅁䅁䅁䅁牷䅆权偂䅁䅁权㝁䅁䅁允䅁䅁䅅䅁䭁䙁䅁䅁䵁䅉䅅䅁䙁䅁䅁睁䅁䅁䅁权䅁䅁䅁兂䅁䅁䅁䉁煱䅑䅯睔䅁䅁䅯睏䅁䅁䅅䅁䉁䅁䅁权兂䅁䅁䍄䉁䅁䅁兂䅁䅁䅍䅁䅁䅁䅯䅁䅁䅁䅕䅁䅁䅁祂ひ䭁䕁䄸䅁䭁䑁䅳䅁䉁䅁䅁允䅁䅁䅯䅕䅁䅁杷允䅁䅁䅕䅁䑁䅁䅁䅁䭁䅁䅁䅁䙁䅁䅁䅁䅁煕䅴权偂䅁䅁权㝁䅁䅁允䅁䅁䅅䅁䭁䙁䅁䅁䵁䅉䅅䅁䙁䅁䅁睁䅁䅁䅁权䅁䅁䅁兂䅁䅁䅁乁㍩䅑䅯睔䅁䅁䅯睏䅁䅁䅅䅁䉁䅁䅁权䵁䅁䅁䍄䉁䅁䅁兂䅁䅁䅍䅁䅁䅁䅯䅁䅁䅁䅕䅁䅁䅁婁び䭁䕁䄸䅁䭁䑁䅳䅁䉁䅁䅁允䅁䅁䅯䅕䅁䅁杷允䅁䅁䅕䅁䑁䅁䅁䅁䭁䅁䅁䅁䙁䅁䅁䅁䅁䱳䅎权偂䅁䅁权㝁䅁䅁允䅁䅁䅅䅁䭁䙁䅁䅁䵁䅉䅅䅁䙁䅁䅁睁䅁䅁䅁权䅁䅁䅁兂䅁䅁䅁䝁㑵䅑䅯睔䅁䅁䅯睏䅁䅁䅅䅁䉁䅁䅁权剂䅁䅁䍄䉁䅁䅁兂䅁䅁䅍䅁䅁䅁䅯䅁䅁䅁䅕䅁䅁䅁奁歵䭁䕁䄸䅁䭁䑁䅳䅁䉁䅁䅁允䅁䅁䅯兕䅁䅁杷允䅁䅁䅕䅁䑁䅁䅁䅁䭁䅁䅁䅁䙁䅁䅁䅁䅁扬䅰权偂䅁䅁权㝁䅁䅁允䅁䅁䅅䅁䭁䅁䅷䅁䵁䅉䅅䅁䙁䅁䅁睁䅁䅁䅁权䅁䅁䅁兂䅁䅁䅁䍁稶䅑䅯睔䅁䅁䅯睏䅁䅁䅅䅁䉁䅁䅁权剂䅁䅁䍄䉁䅁䅁䅂䅁䅁䅍䅁䅁䅁䅯䅁䅁䅁䅕䅁䅁䅁䭂䕱䭁䑁䅁䅁䉁䅁䅁允䅁䅁䅯䅋䅁䅁杷允䅁䅁䅕䅁䑁䅁䅁䅁䭁䅁䅁䅁䙁䅁䅁䅁䅁牰䅤权偂䅁䅁权㝁䅁䅁允䅁䅁䅅䅁䭁䙁䅁䅁䵁䅉䅅䅁䙁䅁䅁睁䅁䅁䅁权䅁䅁䅁兂䅁䅁䅁䱁牓䅑䅯睔䅁䅁䅯睏䅁䅁䅅䅁䉁䅁䅁权䵁䅁䅁䍄䉁䅁䅁兂䅁䅁䅍䅁䅁䅁䅯䅁䅁䅁䅕䅁䅁䅁䡃歵䭁䕁䄸䅁䭁䑁䅳䅁䉁䅁䅁允䅁䅁䅯兕䅁䅁杷允䅁䅁䅕䅁䑁䅁䅁䅁䭁䅁䅁䅁䙁䅁䅁䅁䅁牡䅨权偂䅁䅁权㝁䅁䅁允䅁䅁䅅䅁䭁䙁䅁䅁䵁䅉䅅䅁䙁䅁䅁睁䅁䅁䅁权䅁䅁䅁兂䅁䅁䅁䥁剂䅑䅯睔䅁䅁䅯睏䅁䅁䅅䅁䉁䅁䅁权兂䅁䅁䍄䉁䅁䅁兂䅁䅁䅍䅁䅁䅁䅯䅁䅁䅁䅕䅁䅁䅁潃啫䭁䕁䄸䅁䭁䑁䅳䅁䉁䅁䅁允䅁䅁䅯䅖䅁䅁杷允䅁䅁䅕䅁䑁䅁䅁䅁䭁䅁䅁䅁䙁䅁䅁䅁䅁䩯䅨权偂䅁䅁权㝁䅁䅁允䅁䅁䅅䅁䭁䙁䅁䅁䵁䅉䅅䅁䙁䅁䅁睁䅁䅁䅁权䅁䅁䅁兂䅁䅁䅁䡁汩䅑䅯睔䅁䅁䅯睏䅁䅁䅅䅁䉁䅁䅁权剂䅁䅁䍄䉁䅁䅁兂䅁䅁䅍䅁䅁䅁䅯䅁䅁䅁䅕䅁䅁䅁䑃ふ䭁䕁䄸䅁䭁䑁䅳䅁䉁䅁䅁允䅁䅁䅯䅄䅁䅁杷允䅁䅁䅕䅁䑁䅁䅁䅁䭁䅁䅁䅁䙁䅁䅁䅁䅁䩆䄹权偂䅁䅁权㝁䅁䅁允䅁䅁䅅䅁䭁䙁䅉䅁䵁䅉䅅䅁䙁䅁䅁睁䅁䅁䅁权䅁䅁䅁兂䅁䅁䅁佁穹䅑䅯睔䅁䅁䅯睏䅁䅁䅅䅁䉁䅁䅁权卂䅁䅁䍄䉁䅁䅁兂䅁䅁䅍䅁䅁䅁䅯䅁䅁䅁䅕䅁䅁䥁㝂啷䭁䕁䄸䅁䭁䑁䅳䅁䉁䅁䅁允䅁䅁䅯䅕䅁䅁杷允䅁䅁䅕䅁䑁䅁䅁䅁䭁䅁䅁䅁䙁䅁䅁䅁䅁䬶䅆权偂䅁䅁权㝁䅁䅁允䅁䅁䅅䅁䭁䙁䅁䅁䵁䅉䅅䅁䙁䅁䅁睁䅁䅁䅁权䅁䅁䅁兂䅁䅁䅁䙁湃䅑䅯睔䅁䅁䅯睏䅁䅁䅅䅁䉁䅁䅁权卂䅁䅁䍄䉁䅁䅁兂䅁䅁䅍䅁䅁䅁䅯䅁䅁䅁䅕䅁䅁䅁䑄啳䭁䕁䄸䅁䭁䑁䅳䅁䉁䅁䅁允䅁䅁䅯杕䅁䅁杷允䅁䅁䅕䅁䑁䅁䅁䅁䭁䅁䅁䅁䙁䅁䅁䅁䅁䩃䄱权偂䅁䅁权㝁䅁䅁允䅁䅁䅅䅁䭁䅁䅷䅁䵁䅉䅅䅁䙁䅁䅁睁䅁䅁䅁权䅁䅁䅁兂䅁䅁䅁䍁稲䅑䅯睔䅁䅁䅯睏䅁䅁䅅䅁䉁䅁䅁权兂䅁䅁䍄䉁䅁䅁兂䅁䅁䅍䅁䅁䅁䅯䅁䅁䅁䅕䅁䅁䅁䩄䕴䭁䕁䄸䅁䭁䑁䅳䅁䉁䅁䅁允䅁䅁䅯䅕䅁䅁杷允䅁䅁䅕䅁䑁䅁䅁䅁䭁䅁䅁䅁䙁䅁䅁䅁䅁㝆䅰权偂䅁䅁权㝁䅁䅁允䅁䅁䅅䅁䭁䙁䅁䅁䵁䅉䅅䅁䙁䅁䅁睁䅁䅁䅁权䅁䅁䅁兂䅁䅁䅁䭁奓䅑䅯睔䅁䅁䅯睏䅁䅁䅅䅁䉁䅁䅁权卂䅁䅁䍄䉁䅁䅁兂䅁䅁䅍䅁䅁䅁䅯䅁䅁䅁䅕䅁䅁䅁权ね䭁䕁䄸䅁䭁䑁䅳䅁䉁䅁䅁允䅁䅁䅯䅕䅁䅁杷允䅁䅁䅕䅁䑁䅁䅁䅁䭁䅁䅁䅁䙁䅁䅁䅁䅁㝱䄱权偂䅁䅁权㝁䅁䅁允䅁䅁䅅䅁䭁䙁䅁䅁䵁䅉䅅䅁䙁䅁䅁睁䅁䅁䅁权䅁䅁䅁兂䅁䅁䅁佁䩩䅑䅯睔䅁䅁䅯睏䅁䅁䅅䅁䉁䅁䅁权兂䅁䅁䍄䉁䅁䅁兂䅁䅁䅍䅁䅁䅁䅯䅁䅁䅁䅕䅁䅁䅁煃ば䭁䕁䄸䅁䭁䑁䅳䅁䉁䅁䅁允䅁䅁䅯䅕䅁䅁杷允䅁䅁䅕䅁䑁䅁䅁䅁䭁䅁䅁䅁䙁䅁䅁䅁䅁煱䄱权偂䅁䅁权㝁䅁䅁允䅁䅁䅅䅁䭁䅁䅷䅁䵁䅉䅅䅁䙁䅁䅁睁䅁䅁䅁权䅁䅁䅁兂䅁䅁䅁䅁砫䅑䅯睔䅁䅁䅯睏䅁䅁䅅䅁䉁䅁䅁权兂䅁䅁䍄䉁䅁䅁兂䅁䅁䅍䅁䅁䅁䅯䅁䅁䅁䅕䅁䅁䅁䭂䕴䭁䕁䄸䅁䭁䑁䅳䅁䉁䅁䅁允䅁䅁䅯䅕䅁䅁杷允䅁䅁䅕䅁䑁䅁䅁䅁䭁䅁䅁䅁䙁䅁䅁䅁䅁煬䅂权偂䅁䅁权㝁䅁䅁允䅁䅁䅅䅁䭁䙁䅁䅁䵁䅉䅅䅁䙁䅁䅁睁䅁䅁䅁权䅁䅁䅁兂䅁䅁䅁䥁桓䅑䅯睔䅁䅁䅯睏䅁䅁䅅䅁䉁䅁䅁权兂䅁䅁䍄䉁䅁䅁兂䅁䅁䅍䅁䅁䅁䅯䅁䅁䅁䅕䅁䅁䅁兄啦䭁䕁䄸䅁䭁䑁䅳䅁䉁䅁䅁允䅁䅁䅯䅕䅁䅁杷允䅁䅁䅕䅁䑁䅁䅁䅁䭁䅁䅁䅁䙁䅁䅁䅁䅁䭍䅤权偂䅁䅁权㝁䅁䅁允䅁䅁䅅䅁䭁䅁䅷䅁䵁䅉䅅䅁䙁䅁䅁睁䅁䅁䅁权䅁䅁䅁兂䅁䅁䅁䕁潱䅑䅯睔䅁䅁䅯睏䅁䅁䅅䅁䉁䅁䅁权剂䅁䅁䍄䉁䅁䅁兂䅁䅁䅍䅁䅁䅁䅯䅁䅁䅁䅕䅁䅁䅁㡁ぱ䭁䕁䄸䅁䭁䑁䅳䅁䉁䅁䅁允䅁䅁䅯䅖䅁䅁杷允䅁䅁䅕䅁䑁䅁䅁䅁䭁䅁䅁䅁䙁䅁䅁䅁䅁䤫䅖权偂䅁䅁权㝁䅁䅁允䅁䅁䅅䅁䭁䙁䅁䅁䵁䅉䅅䅁䙁䅁䅁睁䅁䅁䅁权䅁䅁䅁兂䅁䅁䅁䵁⽏䅑䅯睔䅁䅁䅯睏䅁䅁䅅䅁䉁䅁䅁权啂䅁䅁䍄䉁䅁䅁兂䅁䅁䅍䅁䅁䅁䅯䅁䅁䅁䅕䅁䅁䅁慃歳䭁䕁䄸䅁䭁䑁䅳䅁䉁䅁䅁允䅁䅁䅯兕䅁䅁杷允䅁䅁䅕䅁䑁䅁䅁䅁䭁䅁䅁䅁䙁䅁䅁䅁䅁㝑䅎权偂䅁䅁权㝁䅁䅁允䅁䅁䅅䅁䭁䅁䅷䅁䵁䅉䅅䅁䙁䅁䅁睁䅁䅁䅁权䅁䅁䅁兂䅁䅁䅁䱁づ䅑䅯睔䅁䅁䅯睏䅁䅁䅅䅁䉁䅁䅁权兂䅁䅁䍄䉁䅁䅁兂䅁䅁䅍䅁䅁䅁䅯䅁䅁䅁䅕䅁䅁䅁流歴䭁䕁䄸䅁䭁䑁䅳䅁䉁䅁䅁允䅁</t>
  </si>
  <si>
    <t>䅁䅯䅕䅁䅁杷允䅁䅁䅕䅁䑁䅁䅁䅁䭁䅁䅁䅁䙁䅁䅁䅁䅃㡰䅒权偂䅁䅁权㝁䅁䅁允䅁䅁䅅䅁䭁䙁䅁䅁䵁䅉䅅䅁䙁䅁䅁睁䅁䅁䅁权䅁䅁䅁兂䅁䅁䅁䱁塩䅑䅯杋䅅䅁䅯兑䅁䅁䅅䅁䉁䅁䅁权湁䅁䅁䍄䉁䅁䅁兂䅁䅁䅍䅁䅁䅁䅯䅁䅁䅁䅕䅁䅁䅁䵁䕭䭁䍁䉯䅁䭁䕁䅅䅁䉁䅁䅁允䅁䅁䅯睊䅁䅁杷允䅁䅁䅕䅁䑁䅁䅁䅁䭁䅁䅁䅁䙁䅁䅁䅁䅁牰䅤权煁允䅁权䉂䅁䅁允䅁䅁䅅䅁䭁䍁䅣䅁䵁䅉䅅䅁䙁䅁䅁睁䅁䅁䅁权䅁䅁䅁兂䅁䅁䅁䉁㙥䅑䅯杋䅅䅁䅯兑䅁䅁䅅䅁䉁䅁䅁权湁䅁䅁䍄䉁䅁䅁兂䅁䅁䅍䅁䅁䅁䅯䅁䅁䅁䅕䅁䅁䅁捃ね䭁䍁䉯䅁䭁䕁䅅䅁䉁䅁䅁允䅁䅁䅯睊䅁䅁杷允䅁䅁䅕䅁䑁䅁䅁䅁䭁䅁䅁䅁䙁䅁䅁䅁䅁䭩䅆权煁允䅁权䉂䅁䅁允䅁䅁䅅䅁䭁䍁䅣䅁䵁䅉䅅䅁䙁䅁䅁睁䅁䅁䅁权䅁䅁䅁兂䅁䅁䅁䕁し䅑䅯杋䅅䅁䅯兑䅁䅁䅅䅁䉁䅁䅁权湁䅁䅁䍄䉁䅁䅁兂䅁䅁䅍䅁䅁䅁䅯䅁䅁䅁䅕䅁䅁䅁慁歱䭁䍁䉯䅁䭁䕁䅅䅁䉁䅁䅁允䅁䅁䅯睊䅁䅁杷允䅁䅁䅕䅁䑁䅁䅁䅁䭁䅁䅁䅁䙁䅁䅁䅁䅁㝑䅎权煁允䅁权䉂䅁䅁允䅁䅁䅅䅁䭁䍁䅣䅁䵁䅉䅅䅁䙁䅁䅁睁䅁䅁䅁权䅁䅁䅁兂䅁䅁䅁䙁牋䅑䅯杋䅅䅁䅯兑䅁䅁䅅䅁䉁䅁䅁权湁䅁䅁䍄䉁䅁䅁兂䅁䅁䅍䅁䅁䅁䅯䅁䅁䅁䅕䅁䅁䅁獁歲䭁䍁䉯䅁䭁䕁䅅䅁䉁䅁䅁允䅁䅁䅯睊䅁䅁杷允䅁䅁䅕䅁䑁䅁䅁䅁䭁䅁䅁䅁䙁䅁䅁䅁䅁牋䅂权煁允䅁权䉂䅁䅁允䅁䅁䅅䅁䭁䍁䅣䅁䵁䅉䅅䅁䙁䅁䅁睁䅁䅁䅁权䅁䅁䅁兂䅁䅁䅁䉁穭䅑䅯杋䅅䅁䅯兑䅁䅁䅅䅁䉁䅁䅁权湁䅁䅁䍄䉁䅁䅁兂䅁䅁䅍䅁䅁䅁䅯䅁䅁䅁䅕䅁䅁䅁睃び䭁䍁䉯䅁䭁䕁䅅䅁䉁䅁䅁允䅁䅁䅯睊䅁䅁杷允䅁䅁䅕䅁䑁䅁䅁䅁䭁䅁䅁䅁䙁䅁䅁䅁䅁煤䅖权煁允䅁权䉂䅁䅁允䅁䅁䅅䅁䭁䍁䅣䅁䵁䅉䅅䅁䙁䅁䅁睁䅁䅁䅁权䅁䅁䅁兂䅁䅁䅁䑁畓䅑䅯杋䅅䅁䅯兑䅁䅁䅅䅁䉁䅁䅁权湁䅁䅁䍄䉁䅁䅁兂䅁䅁䅍䅁䅁䅁䅯䅁䅁䅁䅕䅁䅁䅁㡃䕴䭁䍁䉯䅁䭁䕁䅅䅁䉁䅁䅁允䅁䅁䅯睊䅁䅁杷允䅁䅁䅕䅁䑁䅁䅁䅁䭁䅁䅁䅁䙁䅁䅁䅁䅁牡䅨权煁允䅁权䉂䅁䅁允䅁䅁䅅䅁䭁䍁䅣䅁䵁䅉䅅䅁䙁䅁䅁睁䅁䅁䅁权䅁䅁䅁兂䅁䅁䅁䵁㑂䅑䅯杋䅅䅁䅯兑䅁䅁䅅䅁䉁䅁䅁权湁䅁䅁䍄䉁䅁䅁兂䅁䅁䅍䅁䅁䅁䅯䅁䅁䅁䅕䅁䅁䅁牁䕳䭁䍁䉯䅁䭁䕁䅅䅁䉁䅁䅁允䅁䅁䅯睊䅁䅁杷允䅁䅁䅕䅁䑁䅁䅁䅁䭁䅁䅁䅁䙁䅁䅁䅁䅁捯䅆权煁允䅁权䉂䅁䅁允䅁䅁䅅䅁䭁䍁䅣䅁䵁䅉䅅䅁䙁䅁䅁睁䅁䅁䅁权䅁䅁䅁兂䅁䅁䅁䩁㙗䅑䅯杋䅅䅁䅯兑䅁䅁䅅䅁䉁䅁䅁权湁䅁䅁䍄䉁䅁䅁兂䅁䅁䅍䅁䅁䅁䅯䅁䅁䅁䅕䅁䅁䅁扃ふ䭁䍁䉯䅁䭁䕁䅅䅁䉁䅁䅁允䅁䅁䅯睊䅁䅁杷允䅁䅁䅕䅁䑁䅁䅁䅁䭁䅁䅁䅁䙁䅁䅁䅁䅁䩃䄱权煁允䅁权䉂䅁䅁允䅁䅁䅅䅁䭁䍁䅣䅁䵁䅉䅅䅁䙁䅁䅁睁䅁䅁䅁权䅁䅁䅁兂䅁䅁䅁䑁湃䅑䅯杋䅅䅁䅯兑䅁䅁䅅䅁䉁䅁䅁权湁䅁䅁䍄䉁䅁䅁兂䅁䅁䅍䅁䅁䅁䅯䅁䅁䅁䅕䅁䅁䅁流歴䭁䍁䉯䅁䭁䕁䅅䅁䉁䅁䅁允䅁䅁䅯睊䅁䅁杷允䅁䅁䅕䅁䑁䅁䅁䅁䭁䅁䅁䅁䙁䅁䅁䅁䅁䩯䅨权煁允䅁权䉂䅁䅁允䅁䅁䅅䅁䭁䍁䅣䅁䵁䅉䅅䅁䙁䅁䅁睁䅁䅁䅁权䅁䅁䅁兂䅁䅁䅁䕁呃䅑䅯杋䅅䅁䅯兑䅁䅁䅅䅁䉁䅁䅁权湁䅁䅁䍄䉁䅁䅁兂䅁䅁䅍䅁䅁䅁䅯䅁䅁䅁䅕䅁䅁䅁䍃ふ䭁䍁䉯䅁䭁䕁䅅䅁䉁䅁䅁允䅁䅁䅯睊䅁䅁杷允䅁䅁䅕䅁䑁䅁䅁䅁䭁䅁䅁䅁䙁䅁䅁䅁䅁煬䅂权煁允䅁权䉂䅁䅁允䅁䅁䅅䅁䭁䍁䅣䅁䵁䅉䅅䅁䙁䅁䅁睁䅁䅁䅁权䅁䅁䅁兂䅁䅁䅁䭁扃䅑䅯杋䅅䅁䅯兑䅁䅁䅅䅁䉁䅁䅁权湁䅁䅁䍄䉁䅁䅁兂䅁䅁䅍䅁䅁䅁䅯䅁䅁䅁䅕䅁䅁䅁敂は䭁䍁䉯䅁䭁䕁䅅䅁䉁䅁䅁允䅁䅁䅯睊䅁䅁杷允䅁䅁䅕䅁䑁䅁䅁䅁䭁䅁䅁䅁䙁䅁䅁䅁䅁䭈䅰权煁允䅁权䉂䅁䅁允䅁䅁䅅䅁䭁䍁䅣䅁䵁䅉䅅䅁䙁䅁䅁睁䅁䅁䅁权䅁䅁䅁兂䅁䅁䅁䍁稲䅑䅯杋䅅䅁䅯兑䅁䅁䅅䅁䉁䅁䅁权湁䅁䅁䍄䉁䅁䅁兂䅁䅁䅍䅁䅁䅁䅯䅁䅁䅁䅕䅁䅁䅁ぃぱ䭁䍁䉯䅁䭁䕁䅅䅁䉁䅁䅁允䅁䅁䅯睊䅁䅁杷允䅁䅁䅕䅁䑁䅁䅁䅁䭁䅁䅁䅁䙁䅁䅁䅁䅁㝷䅆权煁允䅁权䉂䅁䅁允䅁䅁䅅䅁䭁䍁䅣䅁䵁䅉䅅䅁䙁䅁䅁睁䅁䅁䅁权䅁䅁䅁兂䅁䅁䅁䕁ぱ䅑䅯杋䅅䅁䅯兑䅁䅁䅅䅁䉁䅁䅁权湁䅁䅁䍄䉁䅁䅁兂䅁䅁䅍䅁䅁䅁䅯䅁䅁䅁䅕䅁䅁䅁硃び䭁䍁䉯䅁䭁䕁䅅䅁䉁䅁䅁允䅁䅁䅯睊䅁䅁杷允䅁䅁䅕䅁䑁䅁䅁䅁䭁䅁䅁䅁䙁䅁䅁䅁䅁批䅒权煁允䅁权䉂䅁䅁允䅁䅁䅅䅁䭁䍁䅣䅁䵁䅉䅅䅁䙁䅁䅁睁䅁䅁䅁权䅁䅁䅁兂䅁䅁䅁䝁㑵䅑䅯杋䅅䅁䅯兑䅁䅁䅅䅁䉁䅁䅁权湁䅁䅁䍄䉁䅁䅁兂䅁䅁䅍䅁䅁䅁䅯䅁䅁䅁䅕䅁䅁䅁扄ふ䭁䍁䉯䅁䭁䕁䅅䅁䉁䅁䅁允䅁䅁䅯睊䅁䅁杷允䅁䅁䅕䅁䑁䅁䅁䅁䭁䅁䅁䅁䙁䅁䅁䅁䅁煓䅨权煁允䅁权䉂䅁䅁允䅁䅁䅅䅁䭁䍁䅣䅁䵁䅉䅅䅁䙁䅁䅁睁䅁䅁䅁权䅁䅁䅁兂䅁䅁䅁䑁牱䅑䅯杋䅅䅁䅯兑䅁䅁䅅䅁䉁䅁䅁权湁䅁䅁䍄䉁䅁䅁兂䅁䅁䅍䅁䅁䅁䅯䅁䅁䅁䅕䅁䅁䅁灂䕵䭁䍁䉯䅁䭁䕁䅅䅁䉁䅁䅁允䅁䅁䅯睊䅁䅁杷允䅁䅁䅕䅁䑁䅁䅁䅁䭁䅁䅁䅁䙁䅁䅁䅁䅁㝱䄱权煁允䅁权䉂䅁䅁允䅁䅁䅅䅁䭁䍁䅣䅁䵁䅉䅅䅁䕁䅁䅁睁䅁䅁䅁权䅁䅁䅁兂䅁䅁䅁䅁㡇䅑䅯䅉䅅䅁䅅䅁䉁䅁䅁权䵁䅁䅁䍄䉁䅁䅁兂䅁䅁䅍䅁䅁䅁䅯䅁䅁䅁䅕䅁䅁䅁潄啩䭁䍁䉯䅁䭁䕁䅅䅁䉁䅁䅁允䅁䅁䅯睊䅁䅁杷允䅁䅁䅕䅁䑁䅁䅁䅁䭁䅁䅁䅁䙁䅁䅁䅁䅁䭥䅖权煁允䅁权䉂䅁䅁允䅁䅁䅅䅁䭁䍁䅣䅁䵁䅉䅅䅁䙁䅁䅁睁䅁䅁䅁权䅁䅁䅁兂䅁䅁䅁䭁湱䅑䅯杋䅅䅁䅯兑䅁䅁䅅䅁䉁䅁䅁权湁䅁䅁䍄䉁䅁䅁兂䅁䅁䅍䅁䅁䅁䅯䅁䅁䅁䅕䅁䅁䅁祂ひ䭁䍁䉯䅁䭁䕁䅅䅁䉁䅁䅁允䅁䅁䅯睊䅁䅁杷允䅁䅁䅕䅁䑁䅁䅁䅁䭁䅁䅁䅁䙁䅁䅁䅁䅁㝄䅆权煁允䅁权䉂䅁䅁允䅁䅁䅅䅁䭁䍁䅣䅁䵁䅉䅅䅁䙁䅁䅁睁䅁䅁䅁权䅁䅁䅁兂䅁䅁䅁䍁稶䅑䅯杋䅅䅁䅯兑䅁䅁䅅䅁䉁䅁䅁权湁䅁䅁䍄䉁䅁䅁兂䅁䅁䅍䅁䅁䅁䅯䅁䅁䅁䅕䅁䅁䅁偁䕵䭁䍁䉯䅁䭁䕁䅅䅁䉁䅁䅁允䅁䅁䅯睊䅁䅁杷允䅁䅁䅕䅁䑁䅁䅁䅁䭁䅁䅁䅁䙁䅁䅁䅁䅁䱇䅰权煁允䅁权䉂䅁䅁允䅁䅁䅅䅁䭁䍁䅣䅁䵁䅉䅅䅁䙁䅁䅁睁䅁䅁䅁权䅁䅁䅁兂䅁䅁䅁䥁㝏䅑䅯杋䅅䅁䅯兑䅁䅁䅅䅁䉁䅁䅁权湁䅁䅁䍄䉁䅁䅁兂䅁䅁䅍䅁䅁䅁䅯䅁䅁䅁䅕䅁䅁䅁潃啫䭁䍁䉯䅁䭁䕁䅅䅁䉁䅁䅁允䅁䅁䅯睊䅁䅁杷允䅁䅁䅕䅁䑁䅁䅁䅁䭁䅁䅁䅁䙁䅁䅁䅁䅁䠰䄱权煁允䅁权䉂䅁䅁允䅁䅁䅅䅁䭁䍁䅣䅁䵁䅉䅅䅁䙁䅁䅁睁䅁䅁䅁权䅁䅁䅁兂䅁䅁䅁䑁特䅑䅯杋䅅䅁䅯兑䅁䅁䅅䅁䉁䅁䅁权湁䅁䅁䍄䉁䅁䅁兂䅁䅁䅍䅁䅁䅁䅯䅁䅁䅁䅕䅁䅁䅁元䕥䭁䍁䉯䅁䭁䕁䅅䅁䉁䅁䅁允䅁䅁䅯睊䅁䅁杷允䅁䅁䅕䅁䑁䅁䅁䅁䭁䅁䅁䅁䙁䅁䅁䅁䅃㡰䅒权煁允䅁权䉂䅁䅁允䅁䅁䅅䅁䭁䍁䅣䅁䵁䅉䅅䅁䕁䅁䅁睁䅁䅁䅁权䅁䅁䅁兂䅁䅁䅁䅁㡇䅑䅯睚䅁䅁䅅䅁䉁䅁䅁权獂䅁䅁䍄䉁䅁䅁䅂䅁䅁䅍䅁䅁䅁䅯䅁䅁䅁䅕䅁䅁䅁䝁䕶䭁䝁䅣䅁䉁䅁䅁允䅁䅁䅯杘䅅䅁杷允䅁䅁䅑䅁䑁䅁䅁䅁䭁䅁䅁䅁䙁䅁䅁䅁䅁扁䅸权畂䅁䅁允䅁䅁䅅䅁䭁乁䉯䅁䵁䅉䅅䅁䕁䅁䅁睁䅁䅁䅁权䅁䅁䅁兂䅁䅁䅁䭁㡡䅑䅯杢䅁䅁䅅䅁䉁䅁䅁权湂允䅁䍄䉁䅁䅁䅂䅁䅁䅍䅁䅁䅁䅯䅁䅁䅁䅕䅁䅁䅁䝁䕶䭁䝁䄴䅁䉁䅁䅁允䅁䅁䅯睚䅅䅁杷允䅁䅁䅑䅁䑁䅁䅁䅁䭁䅁䅁䅁䙁䅁䅁䅁䅁㝂䅸权畂䅁䅁允䅁䅁䅅䅁䭁䝁䉣䅁䵁䅉䅅䅁䕁䅁䅁睁䅁䅁䅁权䅁䅁䅁兂䅁䅁䅁䵁㑂䅑䅯䅩䅁䅁䅅䅁䉁䅁䅁杄䥁䅁䅁免睁䑁䅁䅁䵁䅉䅅䅁䕁䅁䅁睁䅁䅁䅁权䅁䅁䅁兂䅁䅁䅁乁㝵䅑䅯䅩䅁䅁䅅䅁䉁䅁䅁杄䥁䅁䅁免睁䑁䅁䅁䵁䅉䅅䅁䕁䅁䅁睁䅁䅁䅁权䅁䅁䅁兂䅁䅁䅁䍁睱䅑䅯䅩䅁䅁䅅䅁䉁䅁䅁权湁䅁䅁䍄䉁䅁䅁䅂䅁䅁䅍䅁䅁䅁䅯䅁䅁䅁䅕䅁䅁䅁䝁䕶䭁䥁䅧䅁䉁䅁䅁允䅁䅁䄴䅃䅁䑁䅅䅍睁䅁䅁䍄䉁䅁䅁䅂䅁䅁䅍䅁䅁䅁䅯䅁䅁䅁䅕䅁䅁䅁䍄啳䭁䥁䅧䅁䉁䅁䅁允䅁䅁䄴䅃䅁䑁䅅䅍睁䅁䅁䍄䉁䅁䅁䅂䅁䅁䅍䅁䅁䅁䅯䅁䅁䅁䅕䅁䅁䅁噃歵䭁䥁䅧䅁䉁䅁䅁允䅁䅁䄴䅃䅁䑁䅅䅍睁䅁䅁䍄䉁䅁䅁䅂䅁䅁䅍䅁䅁䅁䅯䅁䅁䅁䅕䅁䅁䅁㡃䕴䭁䥁䅧䅁䉁䅁䅁允䅁䅁䄴䅃䅁䑁䅅䅍睁䅁䅁䍄䉁䅁䅁䅂䅁䅁䅍䅁䅁䅁䅯䅁䅁䅁䅕䅁䅁䅁煂䕵䭁䥁䅧䅁䉁䅁䅁允䅁䅁䄴䅃䅁䑁䅅䅍睁䅁䅁䍄䉁䅁䅁䅂䅁䅁䅍䅁䅁䅁䅯䅁䅁䅁䅕䅁䅁䅁浃ぴ䭁䥁䅧䅁䉁䅁䅁允䅁䅁䅯睊䅁䅁杷允䅁䅁䅑䅁䑁䅁䅁䅁䭁䅁䅁䅁䙁䅁䅁䅁䅃㡰䅒权䥃䅁䅁允䅁䅁䅅䅁佁䅁䅧䅁硁䑁䅁䅍䅁䅁杷允䅁䅁䅑䅁䑁䅁䅁䅁䭁䅁䅁䅁䙁䅁䅁䅁䅁㝭䅴权䥃䅁䅁允䅁䅁䅅䅁佁䅁䅧䅁硁䑁䅁䅍䅁䅁杷允䅁䅁䅑䅁䑁䅁䅁䅁䭁䅁䅁䅁䙁䅁䅁䅁䅁煣䄹权煁䅁䅁允䅁䅁䅅䅁䭁䍁䅳䅁䵁䅉䅅䅁䕁䅁䅁睁䅁䅁䅁权䅁䅁䅁兂䅁䅁䅁䕁穏䅑䅯杋䅁䅁䅅䅁䉁䅁䅁权䵁䅁䅁䍄䉁䅁䅁䅂䅁䅁䅍䅁䅁䅁䅯䅁䅁䅁䅕䅁䅁䅁䡁䕶䭁䥁䅧䅁䉁䅁䅁允䅁䅁䄴䅃䅁䑁䅅䅍睁䅁䅁䍄䉁䅁䅁䅂䅁䅁䅍䅁䅁䅁䅯䅁䅁䅁䅕䅁䅁䅁䡃歵䭁䥁䅧䅁䉁䅁䅁允䅁䅁䄴䅃䅁䑁䅅䅍睁䅁䅁䍄䉁䅁䅁䅂䅁䅁䅍䅁䅁䅁䅯䅁䅁䅁䅕䅁䅁䅁䑄啳䭁䥁䅧䅁䉁䅁䅁允䅁䅁䄴䅃䅁䑁䅅䅍睁䅁䅁䍄䉁䅁䅁䅂䅁䅁䅍䅁䅁䅁䅯䅁䅁䅁䅕䅁䅁䅁硃び䭁䥁䅧䅁䉁䅁䅁允䅁䅁䄴䅃䅁䑁䅅䅍睁䅁䅁䍄䉁䅁䅁䅂䅁䅁䅍䅁䅁䅁䅯䅁䅁䅁䅕䅁䅁䅁䩄䕴䭁䥁䅧䅁䉁䅁䅁允䅁䅁䄴䅃䅁䑁䅅䅍睁䅁䅁䍄䉁䅁䅁䅂䅁䅁䅍䅁䅁䅁䅯䅁䅁䅁䅕䅁䅁䅁奄ぴ䭁䥁䅧䅁䉁䅁䅁允䅁䅁䄴䅃䅁䑁䅅䅍睁䅁䅁䍄䉁䅁䅁䅂䅁䅁䅍䅁䅁䅁䅯䅁䅁䅁䅕䅁䅁䅁牂䕵䭁䥁䅧䅁䉁䅁䅁允䅁䅁䄴䅃䅁䑁䅅䅍睁䅁䅁䍄䉁䅁䅁䅂䅁䅁䅍䅁䅁䅁䅯䅁䅁䅁䅕䅁䅁䅁䍃ふ䭁䥁䅧䅁䉁䅁䅁允䅁䅁䄴䅃䅁䑁䅅䅍睁䅁䅁䍄䉁䅁䅁䅂䅁䅁䅍䅁䅁䅁䅯䅁䅁䅁䅕䅁䅁䅁浃䕶䭁䥁䅧䅁䉁䅁䅁允䅁䅁䄴䅃䅁䑁䅅䅍睁䅁䅁䍄䉁䅁䅁䅂䅁䅁䅍䅁䅁䅁䅯䅁䅁䅁䅕䅁䅁䅁䑂び䭁䥁䅧䅁䉁䅁䅁允䅁䅁䄴䅃䅁䑁䅅䅍睁䅁䅁䍄䉁䅁䅁䅂䅁䅁䅍䅁䅁䅁䅯䅁䅁䅁䅕䅁䅁䅁灂䕵䭁䥁䅧䅁䉁䅁䅁允䅁䅁䄴䅃䅁䑁䅅䅍睁䅁䅁䍄䉁䅁䅁䅂䅁䅁䅍䅁䅁䅁䅯䅁䅁䅁䅕䅁䅁䅁偁啳䭁䥁䅧䅁䉁䅁䅁允䅁䅁䄴䅃䅁䑁䅅䅍睁䅁䅁䍄䉁䅁䅁䅂䅁䅁䅍䅁䅁䅁䅯䅁䅁䅁䅕䅁䅁䅁獄び䭁䥁䅧䅁䉁䅁䅁允䅁䅁䄴䅃䅁䑁䅅䅍睁䅁䅁䍄䉁䅁䅁䅂䅁䅁䅍䅁䅁䅁䅯䅁䅁䅁䅕䅁䅁䅁允歴䭁䥁䅧䅁䉁䅁䅁允䅁䅁䄴䅃䅁䑁䅅䅍睁䅁䅁䍄䉁䅁䅁䅂䅁䅁䅍䅁䅁䅁䅯䅁䅁䅁䅕䅁䅁䅁䑃ふ䭁䥁䅧䅁䉁䅁䅁允䅁䅁䄴䅃䅁䑁䅅䅍睁䅁䅁䍄䉁䅁䅁䅂䅁䅁䅍䅁䅁䅁䅯䅁䅁䅁䅕䅁䅁䅁㍃䕴䭁䥁䅧䅁䉁䅁䅁允䅁䅁䄴䅃䅁䑁䅅䅍睁䅁䅁䍄䉁䅁䅁䅂䅁䅁䅍䅁䅁䅁䅯䅁䅁䅁䅕䅁䅁䅁元䕥䭁䥁䅧䅁䉁䅁䅁允䅁䅁䄴䅃䅁䑁䅅䅍睁䅁䅁䍄䉁䅁䅁䅂䅁䅁䅍䅁䅁䅁䅯䅁䅁䅁䅕䅁䅁䅁䉁䕶䭁䉁䉧䅁䉁䅁䅁允䅁䅁䅯睊䅁䅁杷允䅁䅁䅑䅁䑁䅁䅁䅁䭁䅁䅁䅁䙁䅁䅁䅁䅁牂䅸权奁允䅁允䅁䅁䅅䅁䭁䍁䅣䅁䵁䅉䅅䅁䕁䅁䅁睁䅁䅁䅁权䅁䅁䅁兂䅁䅁䅁䅁㡥䅑䅯䅇䅅䅁䅅䅁䉁䅁䅁权湁䅁䅁䍄䉁䅁䅁䅂䅁䅁䅍䅁䅁䅁䅯䅁䅁䅁䅕䅁䅁䅁浃䕶䭁䉁䉧䅁䉁䅁䅁允䅁䅁䅯睊䅁䅁杷允䅁䅁䅑䅁䑁䅁䅁䅁䭁䅁䅁䅁䙁䅁䅁䅁䅁牰䅸权啁允䅁允䅁䅁䅅䅁䭁䡁䉑䅁䵁䅉䅅䅁䕁䅁䅁睁䅁䅁䅁权䅁䅁䅁兂䅁䅁䅁䅁㡥䅑䅯䅆䅅䅁䅅䅁䉁䅁䅁权坁允䅁䍄䉁䅁䅁䅂䅁䅁䅍䅁䅁䅁䅯䅁䅁䅁䅕䅁䅁䅁䉁䕶䭁䉁䉁䅁䉁䅁䅁允䅁䅁䅯杅䅅䅁杷允䅁䅁䅑䅁䑁䅁䅁䅁䭁䅁䅁䅁䙁䅁䅁䅁䅁牂䅸权允允䅁允䅁䅁䅅䅁䭁䡁䉙䅁䵁䅉䅅䅁䕁䅁䅁睁䅁䅁䅁权䅁䅁䅁兂䅁䅁䅁䅁㡥䅑䅯䅅䅅䅁䅅䅁䉁䅁䅁权呁允䅁䍄䉁䅁䅁䅂䅁䅁䅍䅁䅁䅁䅯䅁䅁䅁䅕䅁䅁䅁浃䕶䭁䉁䉁䅁䉁䅁䅁允䅁䅁䅯杤䅅䅁杷允䅁䅁䅑䅁䑁䅁䅁䅁䭁䅁䅁䅁䙁䅁䅁䅁䅁扁䅸权楁䅁䅁允䅁䅁䅅䅁䭁䍁䅑䅁䵁䅉䅅䅁䕁䅁䅁睁䅁䅁䅁权䅁䅁䅁兂䅁䅁䅁䅁㡡䅑䅯杉䅁䅁䅅䅁䉁䅁䅁权䵁䅁䅁䍄䉁䅁䅁䅂䅁䅁䅍䅁䅁䅁䅯䅁䅁䅁䅕䅁䅁䅁浃䕶䭁䍁䅉䅁䉁䅁䅁允䅁䅁䅯䅄䅁䅁杷允䅁䅁䅑䅁䑁䅁䅁䅁䭁䅁䅁䅁䙁䅁䅁䅁䅁㝂䅸权楁䅁䅁允䅁䅁䅅䅁䭁䅁䅷䅁䵁䅉䅅䅁䕁䅁䅁睁䅁䅁䅁权䅁䅁䅁兂䅁䅁䅁䅁㡇䅑䅯兇䅅䅁䅅䅁䉁䅁䅁杁䑄睂杷允䅁䅁䅑䅁䑁䅁䅁䅁䭁䅁䅁䅁䙁䅁䅁䅁䅁㝂䅸权婁允䅁允䅁䅁䅅䅁䍁䱁䡁䍄䉁䅁䅁䅂䅁䅁䅍䅁䅁䅁䅯䅁䅁䅁䅕䅁䅁䅁浃䕶䭁䉁䉫䅁䉁䅁䅁允䅁䅁䅉睯䵣䅉䅅䅁䕁䅁䅁睁䅁䅁䅁权䅁䅁䅁兂䅁䅁䅁䅁㡡䅑䅯兇䅅䅁䅅䅁䉁䅁䅁杁权睂杷允䅁䅁䅑䅁䑁䅁䅁䅁䭁䅁䅁䅁䙁䅁䅁䅁䅁扁䅸权慁允䅁允䅁䅁䅅䅁䭁䉁䉳䅁䵁䅉䅅䅁䕁䅁䅁睁䅁䅁䅁权䅁䅁䅁兂䅁䅁䅁䅁㡡䅑䅯杇䅅䅁䅅䅁䉁䅁䅁权摁允䅁䍄䉁䅁䅁䅂䅁䅁䅍䅁䅁䅁䅯䅁䅁䅁䅕䅁䅁䅁浃䕶䭁䉁䉯䅁䉁䅁䅁允䅁䅁䅯先䅅䅁杷允䅁䅁䅑䅁䑁䅁䅁䅁䭁䅁䅁䅁䙁䅁䅁䅁䅁扁䅸权慂䅁䅁允䅁䅁䅅䅁䭁䙁䅳䅁䵁䅉䅅䅁䕁䅁䅁睁䅁䅁䅁权䅁䅁䅁兂䅁䅁䅁䅁㡡䅑䅯杗䅁䅁䅅䅁䉁䅁䅁权桂䅁䅁䍄䉁䅁䅁䅂䅁䅁䅍䅁䅁䅁䅯䅁䅁䅁䅕䅁䅁䅁浃䕶䭁䥁䅷䅁䉁䅁䅁允䅁䅁䅯眳䅁䅁杷允䅁䅁䅑䅁䑁䅁䅁䅁䭁䅁䅁䅁䙁䅁䅁䅁䅁牂䅸权䵃䅁䅁允䅁䅁䅅䅁䭁乁䄸䅁䵁䅉䅅䅁䕁䅁䅁睁䅁䅁䅁权䅁䅁䅁兂䅁䅁䅁䅁㡥䅑䅯䅪䅁䅁䅅䅁䉁䅁䅁权晄䅁䅁䍄䉁䅁䅁䅂䅁䅁䅍䅁䅁䅁䅯䅁䅁䅁䅕䅁䅁䅁䉁䕶䭁䥁䅷䅁䉁䅁䅁允䅁䅁䅯兪䅁䅁杷允䅁䅁䅑䅁䑁䅁䅁䅁䭁䅁䅁䅁䙁䅁䅁䅁䅁扁䅸权橃䅁䅁允䅁䅁䅅䅁䭁䭁䅑䅁䵁䅉䅅䅁䕁䅁䅁睁䅁䅁䅁权䅁䅁䅁兂䅁䅁䅁䅁㡡䅑䅯睯䅁䅁䅅䅁䉁䅁䅁权祄䅁䅁䍄䉁䅁䅁䅂䅁䅁䅍䅁䅁䅁䅯䅁䅁䅁䅕䅁䅁䅁䝁䕶䭁䭁䅣䅁䉁䅁䅁允䅁䅁䅯䅴䅁䅁杷允䅁䅁䅑䅁䑁䅁䅁䅁䭁䅁䅁䅁䙁䅁䅁䅁䅁㝂䅸权湃䅁䅁允䅁䅁䅅䅁䭁䱁䅑䅁䵁䅉䅅䅁䕁䅁䅁睁䅁䅁䅁权䅁䅁䅁兂䅁䅁䅁䭁㡡䅑䅯睰䅁䅁䅅䅁䉁䅁䅁权婃允䅁䍄䉁䅁䅁䅂䅁䅁䅍䅁䅁䅁䅯䅁䅁䅁䅕䅁䅁䅁䉁䕶䭁䅁䅉䅁䉁䅁䅁允䅁䅁䅯眲䅅䅁杷允䅁䅁䅑䅁䑁䅁䅁䅁䭁䅁䅁䅁䙁䅁䅁䅁䅁牂䅸权䍁䅁䅁允䅁䅁䅅䅁䭁乁䉷䅁䵁䅉䅅䅁䕁䅁䅁睁䅁䅁䅁权䅁䅁䅁兂䅁䅁䅁䅁㡥䅑䅯杁䅁䅁䅅䅁䉁䅁䅁权捄允䅁䍄䉁䅁䅁䅂䅁䅁䅍䅁䅁䅁䅯䅁䅁䅁䅕䅁䅁䅁䉁䕶䭁䍁䅙䅁䉁䅁䅁允䅁䅁䅯䅋䅁䅁杷允䅁䅁䅑䅁䑁䅁䅁䅁䭁䅁䅁䅁䙁䅁䅁䅁䅁牂䅸权流䅁䅁允䅁䅁䅅䅁䭁䍁䅣䅁䵁䅉䅅䅁䕁䅁䅁睁䅁䅁䅁权䅁䅁䅁兂䅁䅁䅁䭁㡡䅑䅯杊䅁䅁䅅䅁䉁䅁䅁权湁䅁䅁䍄䉁䅁䅁䅂䅁䅁䅍䅁䅁䅁䅯䅁䅁䅁䅕䅁䅁䅁䡁䕶䭁䍁䅙䅁䉁䅁䅁允䅁䅁䅯睊䅁䅁杷允䅁䅁䅑䅁䑁䅁䅁䅁䭁䅁䅁䅁䙁䅁䅁䅁䅁扁䅸权灁䅁䅁允䅁䅁䅅䅁䭁䍁䅧䅁䵁䅉䅅䅁䕁䅁䅁睁䅁䅁䅁权䅁䅁䅁兂䅁䅁䅁䅁㡡䅑䅯克䅁䅁䅅䅁䉁䅁䅁权湁䅁䅁䍄䉁䅁䅁䅂䅁䅁䅍䅁䅁䅁䅯䅁䅁䅁䅕䅁䅁䅁浃䕶䭁䍁䅫䅁䉁䅁䅁允䅁䅁䅯睊䅁䅁杷允䅁䅁䅕䅁䑁䅁䅁䅁䭁䅁䅁䅁䙁䅁䅁䅁䅁㝂䅸权䩂䅁䅁权㝁䅁䅁允䅁䅁䅅䅁佁䉁䅉䅁ぁ䍁䄴䅎穁䑁䅅兎睁䑁䅫䅁䵁䅉䅅䅁䕁䅁䅁睁䅁䅁䅁权䅁䅁䅁兂䅁䅁䅁䅁㡥䅑䅯克䅁䅁䅅䅁䉁䅁䅁权湁䅁䅁䍄䉁䅁䅁䅂䅁䅁䅍䅁䅁䅁䅯䅁䅁䅁䅕䅁䅁䅁䉁䕶䭁䥁䅯䅁䉁䅁䅁允䅁䅁䅯睊䅁䅁杷允䅁䅁䅑䅁䑁䅁䅁䅁䭁䅁䅁䅁䙁䅁䅁䅁䅁牂䅸权䭃䅁䅁允䅁䅁䅅䅁䭁䍁䅣䅁䵁䅉䅅䅁䕁䅁䅁睁䅁䅁䅁权䅁䅁䅁兂䅁䅁䅁䅁㡥䅑䅯杩䅁䅁䅅䅁䉁䅁䅁权湁䅁䅁䍄䉁䅁䅁䅂䅁䅁䅍䅁䅁䅁䅯䅁䅁䅁䅕䅁䅁䅁䡁䕶䭁䥁䅳䅁䉁䅁䅁允䅁䅁䅯䅄䅁䅁杷允䅁䅁䅑䅁䑁䅁䅁䅁䭁䅁䅁䅁䙁䅁䅁䅁䅁牰䅸权䱃䅁䅁允䅁䅁䅅䅁䭁䅁䅷䅁䵁䅉䅅䅁䕁䅁䅁睁䅁䅁䅁权䅁䅁䅁兂䅁䅁䅁䅁㡇䅑䅯睩䅁䅁䅅䅁䉁䅁䅁权䵁䅁䅁䍄䉁䅁䅁䅂䅁䅁䅍䅁䅁䅁䅯䅁䅁䅁䅕䅁䅁䅁浃䕶䭁䍁䉁䅁䉁䅁䅁允䅁䅁䅯䅄䅁䅁杷允䅁䅁䅑䅁䑁䅁䅁䅁䭁䅁䅁䅁䙁䅁䅁䅁䅁牂䅸权杁允䅁允䅁䅁䅅䅁䭁䅁䅷䅁䵁䅉䅅䅁䕁䅁䅁睁䅁䅁䅁权䅁䅁䅁兂䅁䅁䅁䅁㡥䅑䅯䅉䅅䅁䅅䅁䉁䅁䅁权䵁䅁䅁䍄䉁䅁䅁兂䅁䅁䅍䅁䅁䅁䅯䅁䅁䅁䅕䅁䅁䅁扄ふ䭁䑁䅯䅁䭁䑁䅳䅁䉁䅁䅁允䅁䅁䅯睊䅁䅁杷允䅁䅁䅕䅁䑁䅁䅁䅁䭁䅁䅁䅁䙁䅁䅁䅁䅁㝂䅸权㙁䅁䅁权㝁䅁䅁允䅁䅁䅅䅁佁䉁䅑䅁祁䑁䅉睎㍁䍁䄴兏㕁䑁䅫兏䅁䅁杷允䅁䅁䅕䅁䑁䅁䅁䅁䭁䅁䅁䅁䙁䅁䅁䅁䅁牰䅸权㙁䅁䅁权㝁䅁䅁允䅁䅁䅅䅁佁䉁䅉䅁祁䑁䅉免祁䑁䅙䅏㉁䑁䅧䅁䵁䅉䅅䅁䙁䅁䅁睁䅁䅁䅁权䅁䅁䅁兂䅁䅁䅁䅁㡡䅑䅯杏䅁䅁䅯睏䅁䅁䅅䅁䉁䅁䅁杄十䅁䅁免㑁䑁䅫䅍㕁䑁䅉䅎睁䅁䅁䍄䉁䅁䅁兂䅁䅁䅍䅁䅁䅁䅯䅁䅁䅁䅕䅁䅁䅁扄ふ䭁䑁䅯䅁䭁䑁䅷䅁䉁䅁䅁允䅁䅁䅯睊䅁䅁杷允䅁䅁䅕䅁䑁䅁䅁䅁䭁䅁䅁䅁䙁䅁䅁䅁䅁㝂䅸权㙁䅁䅁权㡁䅁䅁允䅁䅁䅅䅁佁䅁䅯䅁穁䑁䅣䅎㕁䅁䅁䍄䉁䅁䅁兂䅁䅁䅍䅁䅁䅁䅯䅁䅁䅁䅯䅄䅁䅁䅯杏䅁䅁䅯䅐䅁䅁䅅䅁䉁䅁䅁权湁䅁䅁䍄䉁䅁䅁兂䅁䅁䅍䅁䅁䅁䅯䅁䅁䅁䅕䅁䅁䅁䝁䕶䭁䑁䅯䅁䭁䑁䅷䅁䉁䅁䅁允䅁䅁䄴杅䅁䑁䅅兏ぁ䑁䅅杍ぁ䑁䅍䅏䅁䅁杷允䅁䅁䅕䅁䑁䅁䅁䅁䭁䅁䅁䅁䙁䅁䅁䅁䅁㜲䅴权㙁䅁䅁权㥁䅁䅁允䅁䅁䅅䅁䭁䍁䅣䅁䵁䅉䅅䅁䙁䅁䅁睁䅁䅁䅁权䅁䅁䅁兂䅁䅁䅁䅁㡥䅑䅯杏䅁䅁䅯児䅁䅁䅅䅁䉁䅁䅁杄䵁䅁䅁睍祁䑁䅕兏硁䅁䅁䍄䉁䅁䅁兂䅁䅁䅍䅁䅁䅁䅯䅁䅁䅁䅕䅁䅁䅁浃䕶䭁䑁䅯䅁䭁䑁䄰䅁䉁䅁䅁允䅁䅁䄴杅䅁䑁䅑杍硁䑁䅫䅍睁䑁䅍李䅁䅁杷允䅁䅁䅕䅁䑁䅁䅁䅁䭁䅁䅁䅁䭁䅁䅷䅁䭁䑁䅯䅁䭁䑁䄰䅁䉁䅁䅁允䅁䅁䅯睊䅁䅁杷允䅁䅁䅕䅁䑁䅁䅁䅁䭁䅁䅁䅁䙁䅁䅁䅁䅁㜲䅴权㙁䅁䅁权⭁䅁䅁允䅁䅁䅅䅁䭁䍁䅣䅁䵁䅉䅅䅁䙁䅁䅁睁䅁䅁䅁权䅁䅁䅁兂䅁䅁䅁䅁㡥䅑䅯杏䅁䅁䅯材䅁䅁䅅䅁䉁䅁䅁杄啁䅁䅁䅎穁䑁䅁李畁䑁䅫兏㕁䑁䅫䅁䵁䅉䅅䅁䙁䅁䅁睁䅁䅁䅁权䅁䅁䅁兂䅁䅁䅁䅁㡇䅑䅯杏䅁䅁䅯材䅁䅁䅅䅁䉁䅁䅁杄捁䅁䅁免㉁䑁䅁䅍㑁䑁䅉䅏㑁䍁䄴䅍睁䑁䅁杍䅁䅁杷允䅁䅁䅕䅁䑁䅁䅁䅁䭁䅁䅁䅁䙁䅁䅁䅁䅁牰䅸权㙁䅁䅁权⭁䅁䅁允䅁䅁䅅䅁佁䉁䅉䅁ぁ䑁䅁杍祁䑁䅣䅍睁䑁䅅䅁䵁䅉䅅䅁䙁䅁䅁睁䅁䅁䅁权䅁䅁䅁权䵁䅁䅁权㙁䅁䅁权⭁䅁䅁允䅁䅁䅅䅁䭁䍁䅣䅁䵁䅉䅅䅁䙁䅁䅁睁䅁䅁䅁权䅁䅁䅁兂䅁䅁䅁䅁㡡䅑䅯杏䅁䅁䅯材䅁䅁䅅䅁䉁䅁䅁杄十䅁䅁睍㑁䑁䅁兏睁䑁䅑李ㅁ䅁䅁䍄䉁䅁䅁兂䅁䅁䅍䅁䅁䅁䅯䅁䅁䅁䅕䅁䅁䅁扄ふ䭁䑁䅯䅁䭁䑁䄸䅁䉁䅁䅁允䅁䅁䅯睊䅁䅁杷允䅁䅁䅕䅁䑁䅁䅁䅁䭁䅁䅁䅁䙁䅁䅁䅁䅁牰䅸权㙁䅁䅁权⽁䅁䅁允䅁䅁䅅䅁佁䉁䅉䅁穁䑁䅕睍㕁䑁䅣免ぁ䑁䅅䅁䵁䅉䅅䅁䙁䅁䅁睁䅁䅁䅁权䅁䅁䅁兂䅁䅁䅁䅁㡡䅑䅯杏䅁䅁䅯睐䅁䅁䅅䅁䉁䅁䅁杄十䅁䅁睍㉁䑁䅅杍ぁ䑁䅅䅏祁䅁䅁䍄䉁䅁䅁兂䅁䅁䅍䅁䅁䅁䅯䅁䅁䅁䅯䅄䅁䅁䅯杏䅁䅁䅯睐䅁䅁䅅䅁䉁䅁䅁权湁䅁䅁䍄䉁䅁䅁兂䅁䅁䅍䅁䅁䅁䅯䅁䅁䅁䅕䅁䅁䅁䡁䕶䭁䙁䅣䅁䭁䕁䅅䅁䉁䅁䅁允䅁䅁䅍䕍䅣䅁杷允䅁䅁䅕䅁䑁䅁䅁䅁䭁䅁䅁䅁䙁䅁䅁䅁䅁扁䅸权塂䅁䅁权䍂䅁䅁允䅁䅁䅅䅁䑁䅁畕䅁䵁䅉䅅䅁䙁䅁䅁睁䅁䅁䅁权䅁䅁䅁兂䅁䅁䅁䅁㡡䅑䅯睖䅁䅁䅯村䅁䅁䅅䅁䉁䅁䅁睁㑁杋䅁䍄䉁䅁䅁兂䅁䅁䅍䅁䅁䅁䅯䅁䅁䅁䅕䅁䅁䅁䡁䕶䭁䙁䅣䅁䭁䕁䅉䅁䉁䅁䅁允䅁䅁䅍䙳䅷䅁杷允䅁䅁䅕䅁䑁䅁䅁䅁䭁䅁䅁䅁䙁䅁䅁䅁䅁牰䅸权塂䅁䅁权䍂䅁䅁允䅁䅁䅅䅁䑁䕁流䅁䵁䅉䅅䅁䙁䅁䅁睁䅁䅁䅁权䅁䅁䅁兂䅁䅁䅁䅁㡇䅑䅯睖䅁䅁䅯睑䅁䅁䅅䅁䉁䅁䅁睁桃杌䅁䍄䉁䅁䅁兂䅁䅁䅍䅁䅁䅁䅯䅁䅁䅁䅕䅁䅁䅁䝁䕶䭁䙁䅣䅁䭁䕁䅍䅁䉁䅁䅁允䅁䅁䅍祰䅫䅁杷允䅁䅁䅕䅁䑁䅁䅁䅁䭁䅁䅁䅁䙁䅁䅁䅁䅁牰䅸权塂䅁䅁权䑂䅁䅁允䅁䅁䅅䅁䑁䡁潧䅁䵁䅉䅅䅁䙁䅁䅁睁䅁䅁䅁权䅁䅁䅁兂䅁䅁䅁䅁㡥䅑䅯睖䅁䅁䅯睑䅁䅁䅅䅁䉁䅁䅁睁坃村䅁䍄䉁䅁䅁兂䅁䅁䅍䅁䅁䅁䅯䅁䅁䅁䅕䅁䅁䅁䝁䕶䭁䙁䅣䅁䭁䕁䅑䅁䉁䅁䅁允䅁䅁䅍祚䅯䅁杷允䅁䅁䅕䅁䑁䅁䅁䅁䭁䅁䅁䅁䙁䅁䅁䅁䅁牰䅸权塂䅁䅁权䕂䅁䅁允䅁䅁䅅䅁䑁䩁潳䅁䵁䅉䅅䅁䙁䅁䅁睁䅁䅁䅁权䅁䅁䅁兂䅁䅁䅁䅁㡇䅑䅯睖䅁䅁䅯兒䅁䅁䅅䅁䉁䅁䅁睁桄兌䅁䍄䉁䅁䅁兂䅁䅁䅍䅁䅁䅁䅯䅁䅁䅁䅕䅁䅁䅁䝁䕶䭁䙁䅣䅁䭁䕁䅕䅁䉁䅁䅁允䅁䅁䅍祫䅯䅁杷允䅁䅁䅕䅁䑁䅁䅁䅁䭁䅁䅁䅁䙁䅁䅁䅁䅁㝂䅸权塂䅁䅁权䙂䅁䅁允䅁䅁䅅䅁䑁䙁乨䅁䵁䅉䅅䅁䙁䅁䅁睁䅁䅁䅁权䅁䅁䅁兂䅁䅁䅁䭁㡡䅑䅯睖䅁䅁䅯兒䅁䅁䅅䅁䉁䅁䅁睁獃杋䅁䍄䉁䅁䅁兂䅁䅁䅍䅁䅁䅁䅯䅁䅁䅁䅕䅁䅁䅁䡁䕶䭁䕁䅁䅁䭁䕁䅅䅁䉁䅁䅁允䅁䅁䅍兦䅁䅁杷允䅁䅁䅕䅁䑁䅁䅁䅁䭁䅁䅁䅁䙁䅁䅁䅁䅁牰䅸权䅂䅁䅁权䉂䅁䅁允䅁䅁䅅䅁䑁乁㡁䅉䵁䅉䅅䅁䙁䅁䅁睁䅁䅁䅁权䅁䅁䅁兂䅁䅁䅁䅁㡡䅑䅯䅑䅁䅁䅯兑䅁䅁䅅䅁䉁䅁䅁睁歄䉄䅳䍄䉁䅁䅁兂䅁䅁䅍䅁䅁䅁䅯䅁䅁䅁䅕䅁䅁䅁䝁䕶䭁䕁䅁䅁䭁䕁䅉䅁䉁䅁䅁允䅁䅁䅍㉉执䅁杷允䅁䅁䅕䅁䑁䅁䅁䅁䭁䅁䅁䅁䙁䅁䅁䅁䅁㝂䅸权䅂䅁䅁权䍂䅁䅁允䅁䅁䅅䅁䑁䩁䄴䅁䵁䅉䅅䅁䙁䅁䅁睁䅁䅁䅁权䅁䅁䅁兂䅁䅁䅁䅁㡇䅑䅯䅑䅁䅁䅯睑䅁䅁䅅䅁䉁䅁䅁睁橃卺䄴䍄䉁䅁䅁兂䅁䅁䅍䅁䅁䅁䅯䅁䅁䅁䅕䅁䅁䅁䝁䕶䭁䕁䅁䅁䭁䕁䅍䅁䉁䅁䅁允䅁䅁䅍䡖焸䅁杷允䅁䅁䅕䅁䑁䅁䅁䅁䭁䅁䅁䅁䙁䅁䅁䅁䅁牰䅸权䅂䅁䅁权䑂䅁䅁允䅁䅁䅅䅁䑁乁樴材䵁䅉䅅䅁䙁䅁䅁睁䅁䅁䅁权䅁䅁䅁兂䅁䅁䅁䅁㡥䅑䅯䅑䅁䅁䅯睑䅁䅁䅅䅁䉁䅁䅁睁㑂睂䅁䍄䉁䅁䅁兂䅁䅁䅍䅁䅁䅁䅯䅁䅁䅁䅕䅁䅁䅁䉁䕶䭁䕁䅁䅁䭁䕁䅑䅁䉁䅁䅁允䅁䅁䅍塆癷䅁杷允䅁䅁䅕䅁䑁䅁䅁䅁䭁䅁䅁䅁䙁䅁䅁䅁䅁牰䅸权䅂䅁䅁权䕂䅁䅁允䅁䅁䅅䅁䑁䅁䴸睏䵁䅉䅅䅁䙁䅁䅁睁䅁䅁䅁权䅁䅁䅁兂䅁䅁䅁䅁㡡䅑䅯䅑䅁䅁䅯䅒䅁䅁䅅䅁䉁䅁䅁睁䡃橩䅕䍄䉁䅁䅁兂䅁䅁䅍䅁䅁䅁䅯䅁䅁䅁䅕䅁䅁䅁䡁䕶䭁䕁䅁䅁䭁䕁䅑䅁䉁䅁䅁允䅁䅁䅍䄹䅁䅁杷允䅁䅁䅕䅁䑁䅁䅁䅁䭁䅁䅁䅁䙁䅁䅁䅁䅁扁䅸权䅂䅁䅁权䙂䅁䅁允䅁䅁䅅䅁䑁乁䤷杌䵁䅉䅅䅁䙁䅁䅁睁䅁䅁䅁权䅁䅁䅁兂䅁䅁䅁䭁㡡䅑䅯䅑䅁䅁䅯兒䅁䅁䅅䅁䉁䅁䅁睁佁呣䅅䍄䉁䅁䅁兂䅁䅁䅍䅁䅁䅁䅯䅁䅁䅁䅕䅁䅁䅁䝁䕶䭁䕁䅁䅁䭁䕁䅕䅁䉁䅁䅁允䅁䅁䅍䨫祉䅁杷允䅁䅁䅕䅁䑁䅁䅁䅁䭁䅁䅁䅁䙁䅁䅁䅁䅁扁䅸权䝂䅁䅁权䉂䅁䅁允䅁䅁䅅䅁䙁䙁挰䰶摁ㅹ䅖䍄䉁䅁䅁兂䅁䅁䅍䅁䅁䅁䅯䅁䅁䅁䅕䅁䅁䅁䝁䕶䭁䕁䅙䅁䭁䕁䅅䅁䉁䅁䅁允䅁䅁䅕瑉晤䩨䬵啐䵁䅉䅅䅁䙁䅁䅁睁䅁䅁䅁权䅁䅁䅁兂䅁䅁䅁䭁㡡䅑䅯杒䅁䅁䅯兑䅁䅁䅅䅁䉁䅁䅁兂䩄䝋䘫䍥䡂䅑杷允䅁䅁䅕䅁䑁䅁䅁䅁䭁䅁䅁䅁䙁䅁䅁䅁䅁牂䅸权䝂䅁䅁权䍂䅁䅁允䅁䅁䅅䅁䙁乁杊㉦㥳橷䄱䍄䉁䅁䅁兂䅁䅁䅍䅁䅁䅁䅯䅁䅁䅁䅕䅁䅁䅁浃䕶䭁䕁䅙䅁䭁䕁䅉䅁䉁䅁䅁允䅁䅁䅕硵剙佈歒䕒䵁䅉䅅䅁䙁䅁䅁睁䅁䅁䅁权䅁䅁䅁兂䅁䅁䅁䅁㡥䅑䅯杒䅁䅁䅯村䅁䅁䅅䅁䉁䅁䅁兂䱁唵即䱮䩓睐杷允䅁䅁䅕䅁䑁䅁䅁䅁䭁䅁䅁䅁䙁䅁䅁䅁䅁扁䅸权䝂䅁䅁权䑂䅁䅁允䅁䅁䅅䅁䙁䙁睎湚䝗氯䅖䍄䉁䅁䅁兂䅁䅁䅍䅁䅁䅁䅯䅁䅁䅁䅕䅁䅁䅁䝁䕶䭁䕁䅙䅁䭁䕁䅍䅁䉁䅁䅁允䅁䅁䅕㥉渷㍲卯げ䵁䅉䅅䅁䙁䅁䅁睁䅁䅁䅁权䅁䅁䅁兂䅁䅁䅁䅁㡥䅑䅯杒䅁䅁䅯睑䅁䅁䅅䅁䉁䅁䅁兂噂愹佖㍇䑈睐杷允䅁䅁䅕䅁䑁䅁䅁䅁䭁䅁䅁䅁䙁䅁䅁䅁䅁牰䅸权䝂䅁䅁权䑂䅁䅁允䅁䅁䅅䅁䙁䱁啑祌灸啵䄱䍄䉁䅁䅁兂䅁䅁䅍䅁䅁䅁䅯䅁䅁䅁䅕䅁䅁䅁䉁䕶䭁䕁䅙䅁䭁䕁䅑䅁䉁䅁䅁允䅁䅁䅕橱敡潫兂歖䵁䅉䅅䅁䙁䅁䅁睁䅁䅁䅁权䅁䅁䅁兂䅁䅁䅁䅁㡡䅑䅯杒䅁䅁䅯䅒䅁䅁䅅䅁䉁䅁䅁兂佄㘳㥋硙乆䅑杷允䅁䅁䅕䅁䑁䅁䅁䅁䭁䅁䅁䅁䙁䅁䅁䅁䅁牰䅸权䝂䅁䅁权䕂䅁䅁允䅁䅁䅅䅁䙁䑁⼸扙湃歐䅸䍄䉁䅁䅁兂䅁䅁䅍䅁䅁䅁䅯䅁䅁䅁䅕䅁䅁䅁䉁䕶䭁䕁䅙䅁䭁䕁䅕䅁䉁䅁䅁允䅁䅁䅕歄匫⬸獦啖䵁䅉䅅䅁䙁䅁䅁睁䅁䅁䅁权䅁䅁䅁兂䅁䅁䅁䅁㡥䅑䅯杒䅁䅁䅯兒䅁䅁䅅䅁䉁䅁䅁兂慃䅨瑓敔桏睐杷允䅁䅁䅕䅁䑁䅁䅁䅁䭁䅁䅁䅁䙁䅁䅁䅁䅁牰䅸权䝂䅁䅁权䙂䅁䅁允䅁䅁䅅䅁䙁䭁眴乨摦啬䅤䍄䉁䅁䅁兂䅁䅁䅍䅁䅁䅁䅯䅁䅁䅁䅕䅁䅁䅁䉁䕶䭁䕁䅣䅁䭁䑁䅳䅁䉁䅁䅁允䅁䅁䄴杅䅁䑁䅅杌睁䑁䅑李ぁ䑁䅧杍䅁䅁杷允䅁䅁䅕䅁䑁䅁䅁䅁䭁䅁䅁䅁䙁䅁䅁䅁䅁牂䅸权䡂䅁䅁权㝁䅁䅁允䅁䅁䅅䅁佁䉁䅉䅁ㅁ䍁䄴睍ㅁ䑁䅕杍ㅁ䑁䅫䅁䵁䅉䅅䅁䙁䅁䅁睁䅁䅁䅁权䅁䅁䅁兂䅁䅁䅁䭁㡡䅑䅯睒䅁䅁䅯睏䅁䅁䅅䅁䉁䅁䅁杄十䅁䅁睍畁䑁䅣睍穁䑁䅣兎㉁䅁䅁䍄䉁䅁䅁兂䅁䅁䅍䅁䅁䅁䅯䅁䅁䅁䅕䅁䅁䅁䝁䕶䭁䕁䅣䅁䭁䑁䅷䅁䉁䅁䅁允䅁䅁䄴杅䅁䑁䅕杌穁䑁䅧免㑁䑁䅧杍䅁䅁杷允䅁䅁䅕䅁䑁䅁䅁䅁䭁䅁䅁䅁䙁䅁䅁䅁䅁㝂䅸权䡂䅁䅁权㡁䅁䅁允䅁䅁䅅䅁佁䉁䅙䅁祁䑁䅑䅏畁䑁䅁免㑁䑁䅅睎ㅁ䅁䅁䍄䉁䅁䅁兂䅁䅁䅍䅁䅁䅁䅯䅁䅁䅁䅕䅁䅁䅁浃䕶䭁䕁䅣䅁䭁䑁䅷䅁䉁䅁䅁允䅁䅁䄴杅䅁䑁䅉杌㕁䑁䅍李㕁䑁䅁䅎䅁䅁杷允䅁䅁䅕䅁䑁䅁䅁䅁䭁䅁䅁䅁䙁䅁䅁䅁䅁扁䅸权䡂䅁䅁权㥁䅁䅁允䅁䅁䅅䅁佁䉁䅉䅁睁䍁䄴䅏穁䑁䅅兎㉁䑁䅍䅁䵁䅉䅅䅁䙁䅁䅁睁䅁䅁䅁权䅁䅁䅁权䵁䅁䅁权䡂䅁䅁权㥁䅁䅁允䅁䅁䅅䅁䭁䍁䅣䅁䵁䅉䅅䅁䙁䅁䅁睁䅁䅁䅁权䅁䅁䅁兂䅁䅁䅁䅁㡡䅑䅯睒䅁䅁䅯児䅁䅁䅅䅁䉁䅁䅁杄十䅁䅁睍畁䑁䅑李祁䑁䅉䅎ぁ䅁䅁䍄䉁䅁䅁兂䅁䅁䅍䅁䅁䅁䅯䅁䅁䅁䅕䅁䅁䅁浃䕶䭁䕁䅣䅁䭁䑁䄰䅁䉁䅁䅁允䅁䅁䄴杅䅁䑁䅉杌㍁䑁䅧䅏㕁䑁䅫睍䅁䅁杷允䅁䅁䅕䅁䑁䅁䅁䅁䭁䅁䅁䅁䙁䅁䅁䅁䅁扁䅸权䡂䅁䅁权⭁䅁䅁允䅁䅁䅅䅁佁䉁䅉䅁睁䍁䄴睎ㅁ䑁䅅免ぁ䑁䅅䅁䵁䅉䅅䅁䙁䅁䅁睁䅁䅁䅁权䅁䅁䅁兂䅁䅁䅁䭁㡡䅑䅯睒䅁䅁䅯材䅁䅁䅅䅁䉁䅁䅁杄十䅁䅁杍畁䑁䅫杍ㅁ䑁䅑兏㑁䅁䅁䍄䉁䅁䅁兂䅁䅁䅍䅁䅁䅁䅯䅁䅁䅁䅕䅁䅁䅁䝁䕶䭁䕁䅣䅁䭁䑁䄸䅁䉁䅁䅁允䅁䅁䄴杅䅁䑁䅍杌睁䑁䅉睎㉁䑁䅑䅎䅁䅁杷允䅁䅁䅕䅁䑁䅁䅁䅁䭁䅁䅁䅁䙁䅁䅁䅁䅁㝂䅸权䡂䅁䅁权⽁䅁䅁允䅁䅁䅅䅁佁䉁䅙䅁祁䑁䅧兎畁䑁䅅睍㉁䑁䅑䅎祁䅁䅁䍄䉁䅁䅁兂䅁䅁䅍䅁䅁䅁䅯䅁䅁䅁䅕䅁䅁䅁浃䕶䭁䕁䅣䅁䭁䑁䄸䅁䉁䅁䅁允䅁䅁䄴杅䅁䑁䅍杌穁䑁䅙李㉁䑁䅣李䅁䅁杷允䅁䅁䅕䅁䑁䅁䅁䅁䭁䅁䅁䅁䙁䅁䅁䅁䅁扁䅸权䩂䅁䅁权㝁䅁䅁允䅁䅁䅅䅁佁䉁䅑䅁硁䑁䅑杌硁䑁䅑䅎硁䑁䅉睍䅁䅁杷允䅁䅁䅕䅁䑁䅁䅁䅁䭁䅁䅁䅁䙁䅁䅁䅁䅁牂䅸权䩂䅁䅁权㝁䅁䅁允䅁䅁䅅䅁佁䉁䅑䅁祁䑁䅙杌ㅁ䑁䅑睎ぁ䑁䅫兏䅁䅁杷允䅁䅁䅕䅁䑁䅁䅁䅁䭁䅁䅁䅁䙁䅁䅁䅁䅁扁䅸权䩂䅁䅁权㡁䅁䅁允䅁䅁䅅䅁佁䉁䅑䅁硁䑁䅍杌㕁䑁䅅䅎㕁䑁䅙免䅁䅁杷允䅁䅁䅕䅁䑁䅁䅁䅁䭁䅁䅁䅁䙁䅁䅁䅁䅁牂䅸权䩂䅁䅁权㡁䅁䅁允䅁䅁䅅䅁佁䉁䅑䅁祁䑁䅙杌ㅁ䑁䅍睍穁䑁䅅睎䅁䅁杷允䅁䅁䅕䅁䑁䅁䅁䅁䭁䅁䅁䅁䙁䅁䅁䅁䅁牰䅸权䩂䅁䅁权㡁䅁䅁允䅁䅁䅅䅁佁䉁䅑䅁祁䑁䅅杌㑁䑁䅅李ぁ䑁䅣李䅁䅁杷允䅁䅁䅕䅁䑁䅁䅁䅁䭁䅁䅁䅁䙁䅁䅁䅁䅁扁䅸权䩂䅁䅁权㥁䅁䅁允䅁䅁䅅䅁佁䉁䅑䅁硁䑁䅍杌ㅁ䑁䅙睎㕁䑁䅁睎䅁䅁杷允䅁䅁䅕䅁䑁䅁䅁䅁䭁䅁䅁䅁䙁䅁䅁䅁䅁牂䅸权䩂䅁䅁权㥁䅁䅁允䅁䅁䅅䅁佁䉁䅑䅁祁䑁䅕杌㉁䑁䅣䅎㉁䑁䅑睎䅁䅁杷允䅁䅁䅕䅁䑁䅁䅁䅁䭁䅁䅁䅁䙁䅁䅁䅁䅁㝂䅸权䩂䅁䅁权㥁䅁䅁允䅁䅁䅅䅁佁䉁䅁䅁ぁ䍁䄴杍硁䑁䅉睎硁䅁䅁䍄䉁䅁䅁兂䅁䅁䅍䅁䅁䅁䅯䅁䅁䅁䅕䅁䅁䅁䉁䕶䭁䕁䅫䅁䭁䑁䄴䅁䉁䅁䅁允䅁䅁䄴䅆䅁䑁䅅䅎畁䑁䅁䅎硁䑁䅕兎㑁䅁䅁䍄䉁䅁䅁兂䅁䅁䅍䅁䅁䅁䅯䅁䅁䅁䅕䅁䅁䅁浃䕶䭁䕁䅫䅁䭁䑁䄴䅁䉁䅁䅁允䅁䅁䄴䅆䅁䑁䅉兎畁䑁䅅䅏ㅁ䑁䅑䅍ㅁ䅁䅁䍄䉁䅁䅁兂䅁䅁䅍䅁䅁䅁䅯䅁䅁䅁䅕䅁䅁䅁䡁䕶䭁䕁䅫䅁䭁䑁䄴䅁䉁䅁䅁允䅁䅁䄴杅䅁䑁䅑杌㍁䑁䅑睍ㅁ䑁䅫李䅁䅁杷允䅁䅁䅕䅁䑁䅁䅁䅁䭁䅁䅁䅁䙁䅁䅁䅁䅁牂䅸权䩂䅁䅁权⽁䅁䅁允䅁䅁䅅䅁佁䉁䅑䅁祁䑁䅙杌祁䑁䅙睍硁䑁䅫兎䅁䅁杷允䅁䅁䅕䅁䑁䅁䅁䅁䭁䅁䅁䅁䙁䅁䅁䅁䅁㝂䅸权䩂䅁䅁权⽁䅁䅁允䅁䅁䅅䅁佁䉁䅉䅁ぁ䍁䄴兏ぁ䑁䅧䅎睁䑁䅣䅁䵁䅉䅅䅁䙁䅁䅁睁䅁䅁䅁权䅁䅁䅁兂䅁䅁䅁䅁㡡䅑䅯兔䅁䅁䅯睏䅁䅁䅅䅁䉁䅁䅁杄啁䅁䅁睍穁䍁䄴李祁䑁䅕兎ぁ䑁䅧䅁䵁䅉䅅䅁䙁䅁䅁睁䅁䅁䅁权䅁䅁䅁兂䅁䅁䅁䅁㡇䅑䅯兔䅁䅁䅯䅐䅁䅁䅅䅁䉁䅁䅁杄啁䅁䅁免ㅁ䍁䄴䅏ぁ䑁䅙杍㑁䑁䅍䅁䵁䅉䅅䅁䙁䅁䅁睁䅁䅁䅁权䅁䅁䅁兂䅁䅁䅁䅁㡇䅑䅯兔䅁䅁䅯児䅁䅁䅅䅁䉁䅁䅁杄啁䅁䅁杍㉁䍁䄴李穁䑁䅣睍㉁䑁䅙䅁䵁䅉䅅䅁䙁䅁䅁睁䅁䅁䅁权䅁䅁䅁兂䅁䅁䅁䭁㡡䅑䅯兔䅁䅁䅯児䅁䅁䅅䅁䉁䅁䅁杄啁䅁䅁杍㍁䍁䄴李㑁䑁䅑兏㑁䑁䅍䅁䵁䅉䅅䅁䙁䅁䅁睁䅁䅁䅁权䅁䅁䅁兂䅁䅁䅁䅁㡇䅑䅯兔䅁䅁䅯材䅁䅁䅅䅁䉁䅁䅁杄啁䅁䅁杍祁䍁䄴䅍硁䑁䅑睎㉁䑁䅕䅁䵁䅉䅅䅁䙁䅁䅁睁䅁䅁䅁权䅁䅁䅁兂䅁䅁䅁䅁㡥䅑䅯兔䅁䅁䅯材䅁䅁䅅䅁䉁䅁䅁杄奁䅁䅁睍ぁ䑁䅍睍畁䑁䅁睍㑁䑁䅑杍ぁ䅁䅁䍄䉁䅁䅁兂䅁䅁䅍䅁䅁䅁䅯䅁䅁䅁䅕䅁䅁䅁浃䕶䭁䕁䄰䅁䭁䑁䄴䅁䉁䅁䅁允䅁䅁䄴䅆䅁䑁䅉李畁䑁䅍睍㕁䑁䅕䅎硁䅁䅁䍄䉁䅁䅁兂䅁䅁䅍䅁䅁䅁䅯䅁䅁䅁䅕䅁䅁䅁䉁䕶䭁䕁䄰䅁䭁䑁䄸䅁䉁䅁䅁允䅁䅁䄴䅆䅁䑁䅅睎畁䑁䅙免睁䑁䅍免ぁ䅁䅁䍄䉁䅁䅁兂䅁䅁䅍䅁䅁䅁䅯䅁䅁䅁䅕䅁䅁䅁䡁䕶䭁䕁䄰䅁䭁䑁䄸䅁䉁䅁䅁允䅁䅁䄴杆䅁䑁䅉睍祁䑁䅑杌硁䑁䅕兏硁䑁䅕䅁䵁䅉䅅䅁䙁䅁䅁睁䅁䅁䅁权䅁䅁䅁兂䅁䅁䅁䅁㡡䅑䅯兔䅁䅁䅯睐䅁䅁䅅䅁䉁䅁䅁杄啁䅁䅁杍㍁䍁䄴李㉁䑁䅫兏硁䑁䅣䅁䵁䅉䅅䅁䙁䅁䅁睁䅁䅁䅁权䅁䅁䅁兂䅁䅁䅁䭁㡡䅑䅯兔䅁䅁䅯睐䅁䅁䅅䅁䉁䅁䅁杄啁䅁䅁杍㕁䍁䄴䅏㍁䑁䅫䅎㉁䑁䅣䅁䵁䅉䅅䅁䙁䅁䅁睁䅁䅁䅁权䅁䅁䅁兂䅁䅁䅁䅁㡇䅑䅯睔䅁䅁䅯睏䅁䅁䅅䅁䉁䅁䅁权兂䅁䅁䍄䉁䅁䅁兂䅁䅁䅍䅁䅁䅁䅯䅁䅁䅁䅕䅁䅁䅁䡁䕶䭁䕁䄸䅁䭁䑁䅳䅁䉁䅁䅁允䅁䅁䅯兕䅁䅁杷允䅁䅁䅕䅁䑁䅁䅁䅁䭁䅁䅁䅁䙁䅁䅁䅁䅁牰䅸权偂䅁䅁权㝁䅁䅁允䅁䅁䅅䅁䭁䙁䅁䅁䵁䅉䅅䅁䙁䅁䅁睁䅁䅁䅁权䅁䅁䅁兂䅁䅁䅁䅁㡥䅑䅯杋䅅䅁䅯兑䅁䅁䅅䅁䉁䅁䅁权湁䅁䅁䍄䉁䅁䅁兂䅁䅁䅍䅁䅁䅁䅯䅁䅁䅁䅕䅁䅁䅁浃䕶䭁䍁䉯䅁䭁䕁䅅䅁䉁䅁䅁允䅁䅁䅯睊䅁䅁杷允䅁䅁䅑䅁䑁䅁䅁䅁䭁䅁䅁䅁䙁䅁䅁䅁䅁䩵䅤权煁䅁䅁允䅁䅁䅅䅁䭁䍁䅳䅁䵁䅉䅅䅁䕁䅁䅁睁䅁䅁䅁权䅁䅁䅁兂䅁䅁䅁䅁她䅑䅯杋䅁䅁䅅䅁䉁䅁䅁权䵁䅁䅁䍄䉁䅁䅁䅂䅁䅁䅍䅁䅁䅁䅯䅁䅁䅁䅕䅁䅁䅁捃ね䭁䍁䅯䅁䉁䅁䅁允䅁䅁䅯睋䅁䅁杷允䅁䅁䅑䅁䑁䅁䅁䅁䭁䅁䅁䅁䙁䅁䅁䅁䅁䨰䄱权煁䅁䅁允䅁䅁䅅䅁䭁䍁䅳䅁䵁䅉䅅䅁䕁䅁䅁睁䅁䅁䅁权䅁䅁䅁兂䅁䅁䅁䥁㝏䅑䅯杋䅁䅁䅅䅁䉁䅁䅁权䵁䅁䅁䍄䉁䅁䅁䅂䅁䅁䅍䅁䅁䅁䅯䅁䅁䅁䅕䅁䅁䅁畁啯䭁䍁䅯䅁䉁䅁䅁允䅁䅁䅯睋䅁䅁杷允䅁䅁䅑䅁䑁䅁䅁䅁䭁䅁䅁䅁䙁䅁䅁䅁䅁䭩䅆权煁䅁䅁允䅁䅁䅅䅁䭁䍁䅳䅁䵁䅉䅅䅁䕁䅁䅁睁䅁䅁䅁权䅁䅁䅁兂䅁䅁䅁䙁橱䅑䅯杋䅁䅁䅅䅁䉁䅁䅁权牁䅁䅁䍄䉁䅁䅁䅂䅁䅁䅍䅁䅁䅁䅯䅁䅁䅁䅕䅁䅁䅁䙂䕴䭁䍁䅯䅁䉁䅁䅁允䅁䅁䅯睋䅁䅁杷允䅁䅁䅑䅁䑁䅁䅁䅁䭁䅁䅁䅁䙁䅁䅁䅁䅁䱇䅰权煁䅁䅁允䅁䅁䅅䅁䭁䅁䅷䅁䵁䅉䅅䅁䕁䅁䅁睁䅁䅁䅁权䅁䅁䅁兂䅁䅁䅁䉁煱䅑䅯杋䅁䅁䅅䅁䉁䅁䅁权牁䅁䅁䍄䉁䅁䅁䅂䅁䅁䅍䅁䅁䅁䅯䅁䅁䅁䅕䅁䅁䅁䩄䕴䭁䍁䅯䅁䉁䅁䅁允䅁䅁䅯睋䅁䅁杷允䅁䅁䅑䅁䑁䅁䅁䅁䭁䅁䅁䅁䙁䅁䅁䅁䅁煕䅴权煁䅁䅁允䅁䅁䅅䅁䭁䍁䅳䅁䵁䅉䅅䅁䕁䅁䅁睁䅁䅁䅁权䅁䅁䅁兂䅁䅁䅁䍁畹䅑䅯杋䅁䅁䅅䅁䉁䅁䅁权牁䅁䅁䍄䉁䅁䅁䅂䅁䅁䅍䅁䅁䅁䅯䅁䅁䅁䅕䅁䅁䅁煁䕳䭁䍁䅯䅁䉁䅁䅁允䅁䅁䅯睋䅁䅁杷允䅁䅁䅑䅁䑁䅁䅁䅁䭁䅁䅁䅁䙁䅁䅁䅁䅁牷䅆权煁䅁䅁允䅁䅁䅅䅁䭁䍁䅳䅁䵁䅉䅅䅁䕁䅁䅁睁䅁䅁䅁权䅁䅁䅁兂䅁䅁䅁䱁穇䅑䅯杋䅁䅁䅅䅁䉁䅁䅁权䵁䅁䅁䍄䉁䅁䅁䅂䅁䅁䅍䅁䅁䅁䅯䅁䅁䅁䅕䅁䅁䅁睃び䭁䍁䅯䅁䉁䅁䅁允䅁䅁䅯睋䅁䅁杷允䅁䅁䅑䅁䑁䅁䅁䅁䭁䅁䅁䅁䙁䅁䅁䅁䅁䰲䅤权煁䅁䅁允䅁䅁䅅䅁䭁䍁䅳䅁䵁䅉䅅䅁䕁䅁䅁睁䅁䅁䅁权䅁䅁䅁兂䅁䅁䅁䅁摩䅑䅯杋䅁䅁䅅䅁䉁䅁䅁权䵁䅁䅁䍄䉁䅁䅁䅂䅁䅁䅍䅁䅁䅁䅯䅁䅁䅁䅕䅁䅁䅁㡃䕴䭁䍁䅯䅁䉁䅁䅁允䅁䅁䅯䅄䅁䅁杷允䅁䅁䅑䅁䑁䅁䅁䅁䭁䅁䅁䅁䙁䅁䅁䅁䅁䭎䄵权煁䅁䅁允䅁䅁䅅䅁䭁䅁䅷䅁䵁䅉䅅䅁䕁䅁䅁睁䅁䅁䅁权䅁䅁䅁兂䅁䅁䅁䭁㍡䅑䅯杋䅁䅁䅅䅁䉁䅁䅁权䵁䅁䅁䍄䉁䅁䅁䅂䅁䅁䅍䅁䅁䅁䅯䅁䅁䅁䅕䅁䅁䅁䅃啕䭁䍁䅯䅁䉁䅁䅁允䅁䅁䅯睋䅁䅁杷允䅁䅁䅑䅁䑁䅁䅁䅁䭁䅁䅁䅁䙁䅁䅁䅁䅁㝄䅆权煁䅁䅁允䅁䅁䅅䅁䭁䍁䅳䅁䵁䅉䅅䅁䕁䅁䅁睁䅁䅁䅁权䅁䅁䅁兂䅁䅁䅁䝁㑱䅑䅯杋䅁䅁䅅䅁䉁䅁䅁权牁䅁䅁䍄䉁䅁䅁䅂䅁䅁䅍䅁䅁䅁䅯䅁䅁䅁䅕䅁䅁䅁䅄䕥䭁䍁䅯䅁䉁䅁䅁允䅁䅁䅯睋䅁䅁杷允䅁䅁䅑䅁䑁䅁䅁䅁䭁䅁䅁䅁䙁䅁䅁䅁䅁牓䅒权煁䅁䅁允䅁䅁䅅䅁䭁䍁䅳䅁䵁䅉䅅䅁䕁䅁䅁睁䅁䅁䅁权䅁䅁䅁兂䅁䅁䅁䩁㝵䅑䅯杋䅁䅁䅅䅁䉁䅁䅁权牁䅁䅁䍄䉁䅁䅁䅂䅁䅁䅍䅁䅁䅁䅯䅁䅁䅁䅕䅁䅁䅁权䕭䭁䍁䅯䅁䉁䅁䅁允䅁䅁䅯睋䅁䅁杷允䅁䅁䅑䅁䑁䅁䅁䅁䭁䅁䅁䅁䙁䅁䅁䅁䅁䩑䅎权煁䅁䅁允䅁䅁䅅䅁䭁䍁䅳䅁䵁䅉䅅䅁䕁䅁䅁睁䅁䅁䅁权䅁䅁䅁兂䅁䅁䅁䉁晓䅑䅯杋䅁䅁䅅䅁䉁䅁䅁权䵁䅁䅁䍄䉁䅁䅁䅂䅁䅁䅍䅁䅁䅁䅯䅁䅁䅁䅕䅁䅁䅁獄び䭁䍁䅯䅁䉁䅁䅁允䅁䅁䅯䅄䅁䅁杷允䅁䅁䅑䅁䑁䅁䅁䅁䭁䅁䅁䅁䙁䅁䅁䅁䅃㡥䅆权煁䅁䅁允䅁䅁䅅䅁䭁䍁䅳䅁䵁䅉䅅䅁䕁䅁䅁睁䅁䅁䅁权䅁䅁䅁兂䅁䅁䅁佁桩䅑䅯杋䅁䅁䅅䅁䉁䅁䅁权牁䅁䅁䍄䉁䅁䅁䅂䅁䅁䅍䅁䅁䅁䅯䅁䅁䅁䅕䅁䅁䅁㙁ぱ䭁䍁䅯䅁䉁䅁䅁允䅁䅁䅯睋䅁䅁杷允䅁䅁䅑䅁䑁䅁䅁䅁䭁䅁䅁䅁䙁䅁䅁䅁䅁煘䅎权煁䅁䅁允䅁䅁䅅䅁䭁䅁䅷䅁䵁䅉䅅䅁䕁䅁䅁睁䅁䅁䅁权䅁䅁䅁兂䅁䅁䅁䭁湱䅑䅯杋䅁䅁䅅䅁䉁䅁䅁权牁䅁䅁䍄䉁䅁䅁䅂䅁䅁䅍䅁䅁䅁䅯䅁䅁䅁䅕䅁䅁䅁兂ば䭁䍁䅯䅁䉁䅁䅁允䅁䅁䅯䅄䅁䅁杷允䅁䅁䅑䅁䑁䅁䅁䅁䭁䅁䅁䅁䙁䅁䅁䅁䅁䭈䅰权煁䅁䅁允䅁䅁䅅䅁䭁䍁䅳䅁䵁䅉䅅䅁䕁䅁䅁睁䅁䅁䅁权䅁䅁䅁兂䅁䅁䅁䱁牓䅑䅯杋䅁䅁䅅䅁䉁䅁䅁权䵁䅁䅁䍄䉁䅁䅁䅂䅁䅁䅍䅁䅁䅁䅯䅁䅁䅁䅕䅁䅁䅁权ね䭁䍁䅯䅁䉁䅁䅁允䅁䅁䅯睋䅁䅁杷允䅁䅁䅑䅁䑁䅁䅁䅁䭁䅁䅁䅁䙁䅁䅁䅁䅁煬䅂权煁䅁䅁允䅁䅁䅅䅁䭁䍁䅳䅁䵁䅉䅅䅁䕁䅁䅁睁䅁䅁䅁权䅁䅁䅁兂䅁䅁䅁䍁稲䅑䅯杋䅁䅁䅅䅁䉁䅁䅁权牁䅁䅁䍄䉁䅁䅁䅂䅁䅁䅍䅁䅁䅁䅯䅁䅁䅁䅕䅁䅁䅁塁歵䭁䍁䅯䅁䉁䅁䅁允䅁䅁䅯䅄䅁䅁杷允䅁䅁䅑䅁䑁䅁䅁䅁䭁䅁䅁䅁䙁䅁䅁䅁䅁牧䅴权煁䅁䅁允䅁䅁䅅䅁䭁䍁䅳䅁䵁䅉䅅䅁䕁䅁䅁睁䅁䅁䅁权䅁䅁䅁兂䅁䅁䅁乁㝵䅑䅯杋䅁䅁䅅䅁䉁䅁䅁权牁䅁䅁䍄䉁䅁䅁䅂䅁䅁䅍䅁䅁䅁䅯䅁䅁䅁䅕䅁䅁䅁歃䕭䭁䍁䅯䅁䉁䅁䅁允䅁䅁䅯䅄䅁䅁杷允䅁䅁䅑䅁䑁䅁䅁䅁䭁䅁䅁䅁䙁䅁䅁䅁䅁䭨䅆权煁䅁䅁允䅁䅁䅅䅁䭁䍁䅳䅁䵁䅉䅅䅁䕁䅁䅁睁䅁䅁䅁权䅁䅁䅁兂䅁䅁䅁䭁㥵䅑䅯杋䅁䅁䅅䅁䉁䅁䅁权牁䅁䅁䍄䉁䅁䅁䅂䅁䅁䅍䅁䅁䅁䅯䅁䅁䅁䅕䅁䅁䅁潄啩䭁䍁䅯䅁䉁䅁䅁允䅁䅁䅯睋䅁䅁杷允䅁䅁䅑䅁䑁䅁䅁䅁䭁䅁䅁䅁䙁䅁䅁䅁䅁䭥䅖权煁䅁䅁允䅁䅁䅅䅁䭁䍁䅳䅁䵁䅉䅅䅁䕁䅁䅁睁䅁䅁䅁权䅁䅁䅁兂䅁䅁䅁䍁稶䅑䅯杋䅁䅁䅅䅁䉁䅁䅁权䵁䅁䅁䍄䉁䅁䅁䅂䅁䅁䅍䅁䅁䅁䅯䅁䅁䅁䅕䅁䅁䅁允歴䭁䍁䅯䅁䉁䅁䅁允䅁䅁䅯睋䅁䅁杷允䅁䅁䅑䅁䑁䅁䅁䅁䭁䅁䅁䅁䙁䅁䅁䅁䅁扄䅬权煁䅁䅁允䅁䅁䅅䅁䭁䅁䅷䅁䵁䅉䅅䅁䕁䅁䅁睁䅁䅁䅁权䅁䅁䅁兂䅁䅁䅁䭁剩䅑䅯杋䅁䅁䅅䅁䉁䅁䅁权牁䅁䅁䍄䉁䅁䅁䅂䅁䅁䅍䅁䅁䅁䅯䅁䅁䅁䅕䅁䅁䅁兄啦䭁䍁䅯䅁䉁䅁䅁允䅁䅁䅯睋䅁䅁杷允䅁䅁䅑䅁䑁䅁䅁䅁䭁䅁䅁䅁䙁䅁䅁䅁䅁䭍䅤权煁䅁䅁允䅁䅁䅅䅁䭁䅁䅷䅁䵁䅉䅅䅁䕁䅁䅁睁䅁䅁䅁权䅁䅁䅁兂䅁䅁䅁䑁特䅑䅯杋䅁䅁䅅䅁䉁䅁䅁权䵁䅁䅁䍄䉁䅁䅁䅂䅁䅁䅍䅁䅁䅁䅯䅁䅁䅁䅕䅁䅁䅁桃啷䭁䍁䅯䅁䉁䅁䅁允䅁䅁䅯睋䅁䅁杷允䅁䅁䅑䅁䑁䅁䅁䅁䭁䅁䅁䅁䙁䅁䅁䅁䅁㝷䄹权煁䅁䅁允䅁䅁䅅䅁䭁䍁䅳䅁䵁䅉䅅䅁䕁䅁䅁睁䅁䅁䅁权䅁䅁䅁兂䅁䅁䅁䩁祱䅑䅯杋䅁䅁䅅䅁䉁䅁䅁权䵁䅁䅁䍄䉁䅁䅁䅂䅁䅁䅍䅁䅁䅁䅯䅁䅁䅁䅕䅁䅁䅁㍃䕴䭁䍁䅯䅁䉁䅁䅁允䅁䅁䅯睋䅁䅁杷允䅁䅁䅑䅁䑁䅁䅁䅁䭁䅁䅁䅁䙁䅁䅁䅁䅁牊䅚权煁䅁䅁允䅁䅁䅅䅁䭁䍁䅳䅁䵁䅉䅅䅁䕁䅁䅁睁䅁䅁䅁权䅁䅁䅁兂䅁䅁䅁䝁㑭䅑䅯杋䅁䅁䅅䅁䉁䅁䅁权䵁䅁䅁䍄䉁䅁䅁䅂䅁䅁䅍䅁䅁䅁䅯䅁䅁䅁䅕䅁䅁䅁元䕥䭁䍁䅯䅁䉁䅁䅁允䅁䅁䅯䅄䅁䅁杷允䅁䅁䅑䅁䑁䅁䅁䅁䭁䅁䅁䅁䙁䅁䅁䅁䅃㡰䅒权煁䅁䅁允䅁䅁䅅䅁䭁䍁䅳䅁䵁䅉䅅䅁䕁䅁䅁睁䅁䅁䅁权䅁䅁䅁兂䅁䅁䅁䱁塩䅑䅯䅌䅁䅁䅅䅁䉁䅁䅁权瑁䅁䅁䍄䉁䅁䅁䅂䅁䅁䅍䅁䅁䅁䅯䅁䅁䅁䅕䅁䅁䅁䵁䕭䭁䍁䅷䅁䉁䅁䅁允䅁䅁䅯兌䅁䅁杷允䅁䅁䅑䅁䑁䅁䅁䅁䭁䅁䅁䅁䙁䅁䅁䅁䅁煱䄱权獁䅁䅁允䅁䅁䅅䅁䭁䅁䅷䅁䵁䅉䅅䅁䕁䅁䅁睁䅁䅁䅁权䅁䅁䅁兂䅁䅁䅁䉁煱䅑䅯䅌䅁䅁䅅䅁䉁䅁䅁权瑁䅁䅁䍄䉁䅁䅁䅂䅁䅁䅍䅁䅁䅁䅯䅁䅁䅁䅕䅁䅁䅁硃び䭁䍁䅷䅁䉁䅁䅁允䅁䅁䅯䅄䅁䅁杷允䅁䅁䅑䅁䑁䅁䅁䅁䭁䅁䅁䅁䙁䅁䅁䅁䅁㝡䅨权獁䅁䅁允䅁䅁䅅䅁䭁䅁䅷䅁䵁䅉䅅䅁䕁䅁䅁睁䅁䅁䅁权䅁䅁䅁兂䅁䅁䅁䩁批䅑䅯䅌䅁䅁䅅䅁䉁䅁䅁权䵁䅁䅁䍄䉁䅁䅁䅂䅁䅁䅍䅁䅁䅁䅯䅁䅁䅁䅕䅁䅁䅁慂は䭁䍁䅷䅁䉁䅁䅁允䅁䅁䅯兌䅁䅁杷允䅁䅁䅑䅁䑁䅁䅁䅁䭁䅁䅁䅁䙁䅁䅁䅁䅁牓䅒权獁䅁䅁允䅁䅁䅅䅁䭁䍁䄰䅁䵁䅉䅅䅁䕁䅁䅁睁䅁䅁䅁权䅁䅁䅁兂䅁䅁䅁䩁㝵䅑䅯䅌䅁䅁䅅䅁䉁䅁䅁权䵁䅁䅁䍄䉁䅁䅁䅂䅁䅁䅍䅁䅁䅁䅯䅁䅁䅁䅕䅁䅁䅁ぃぱ䭁䍁䅷䅁䉁䅁䅁允䅁䅁䅯䅄䅁䅁杷允䅁䅁䅑䅁䑁䅁䅁䅁䭁䅁䅁䅁䙁䅁䅁䅁䅁煕䅴权獁䅁䅁允䅁䅁䅅䅁䭁䅁䅷䅁䵁䅉䅅䅁䕁䅁䅁睁䅁䅁䅁权䅁䅁䅁兂䅁䅁䅁䥁桩䅑䅯䅌䅁䅁䅅䅁䉁䅁䅁权瑁䅁䅁䍄䉁䅁䅁䅂䅁䅁䅍䅁䅁䅁䅯䅁䅁䅁䅕䅁䅁䅁牁䕳䭁䍁䅷䅁䉁䅁䅁允䅁䅁䅯䅄䅁䅁杷允䅁䅁䅑䅁䑁䅁䅁䅁䭁䅁䅁䅁䙁䅁䅁䅁䅁煔䅤权獁䅁䅁允䅁䅁䅅䅁䭁䅁䅷䅁䵁䅉䅅䅁䕁䅁䅁睁䅁䅁䅁权䅁䅁䅁兂䅁䅁䅁䉁㉃䅑䅯䅌䅁䅁䅅䅁䉁䅁䅁权瑁䅁䅁䍄䉁䅁䅁䅂䅁䅁䅍䅁䅁䅁䅯䅁䅁䅁䅕䅁䅁䅁煁䕳䭁䍁䅷䅁䉁䅁䅁允䅁䅁䅯兌䅁䅁杷允䅁䅁䅑䅁䑁䅁䅁䅁䭁䅁䅁䅁䙁䅁䅁䅁䅁牷䅆权獁䅁䅁允䅁䅁䅅䅁䭁䅁䅷䅁䵁䅉䅅䅁䕁䅁䅁睁䅁䅁䅁权䅁䅁䅁兂䅁䅁䅁䥁㝏䅑䅯䅌䅁䅁䅅䅁䉁䅁䅁权䵁䅁䅁䍄䉁䅁䅁䅂䅁䅁䅍䅁䅁䅁䅯䅁䅁䅁䅕䅁䅁䅁睃び䭁䍁䅷䅁䉁䅁䅁允䅁䅁䅯兌䅁䅁杷允䅁䅁䅑䅁䑁䅁䅁䅁䭁䅁䅁䅁䙁䅁䅁䅁䅁䰲䅤权獁䅁䅁允䅁䅁䅅䅁䭁䅁䅷䅁䵁䅉䅅䅁䕁䅁䅁睁䅁䅁䅁权䅁䅁䅁兂䅁䅁䅁䱁べ䅑䅯䅌䅁䅁䅅䅁䉁䅁䅁权䵁䅁䅁䍄䉁䅁䅁䅂䅁䅁䅍䅁䅁䅁䅯䅁䅁䅁䅕䅁䅁䅁乁啵䭁䍁䅷䅁䉁䅁䅁允䅁䅁䅯䅄䅁䅁杷允䅁䅁䅑䅁䑁䅁䅁䅁䭁䅁䅁䅁䙁䅁䅁䅁䅁䙧䅆权獁䅁䅁允䅁䅁䅅䅁䭁䍁䄰䅁䵁䅉䅅䅁䕁䅁䅁睁䅁䅁䅁权䅁䅁䅁兂䅁䅁䅁䵁㑂䅑䅯䅌䅁䅁䅅䅁䉁䅁䅁权䵁䅁䅁䍄䉁䅁䅁䅂䅁䅁䅍䅁䅁䅁䅯䅁䅁䅁䅕䅁䅁䅁浃ぴ䭁䍁䅷䅁䉁䅁䅁允䅁䅁䅯䅄䅁䅁杷允䅁䅁䅑䅁䑁䅁䅁䅁䭁䅁䅁䅁䙁䅁䅁䅁䅁牌䅎权獁䅁䅁允䅁䅁䅅䅁䭁䍁䄰䅁䵁䅉䅅䅁䕁䅁䅁睁䅁䅁䅁权䅁䅁䅁兂䅁䅁䅁䝁㑱䅑䅯䅌䅁䅁䅅䅁䉁䅁䅁权瑁䅁䅁䍄䉁䅁䅁䅂䅁䅁䅍䅁䅁䅁䅯䅁䅁䅁䅕䅁䅁䅁噃歵䭁䍁䅷䅁䉁䅁䅁允䅁䅁䅯兌䅁䅁杷允䅁䅁䅑䅁䑁䅁䅁䅁䭁䅁䅁䅁䙁䅁䅁䅁䅁䩯䅨权獁䅁䅁允䅁䅁䅅䅁䭁䍁䄰䅁䵁䅉䅅䅁䕁䅁䅁睁䅁䅁䅁权䅁䅁䅁兂䅁䅁䅁䕁呃䅑䅯䅌䅁䅁䅅䅁䉁䅁䅁权瑁䅁䅁䍄䉁䅁䅁䅂䅁䅁䅍䅁䅁䅁䅯䅁䅁䅁䅕䅁䅁䅁䕃啯䭁䍁䅷䅁䉁䅁䅁允䅁䅁䅯兌䅁䅁杷允䅁䅁䅑䅁䑁䅁䅁䅁䭁䅁䅁䅁䙁䅁䅁䅁䅃㡥䅆权獁䅁䅁允䅁䅁䅅䅁䭁䅁䅷䅁䵁䅉䅅䅁䕁䅁䅁睁䅁䅁䅁权䅁䅁䅁兂䅁䅁䅁佁桩䅑䅯䅌䅁䅁䅅䅁䉁䅁䅁权瑁䅁䅁䍄䉁䅁䅁䅂䅁䅁䅍䅁䅁䅁䅯䅁䅁䅁䅕䅁䅁䅁兂ば䭁䍁䅷䅁䉁䅁䅁允䅁䅁䅯䅄䅁䅁杷允䅁䅁䅑䅁䑁䅁䅁䅁䭁䅁䅁䅁䙁䅁䅁䅁䅁㝱䄱权獁䅁䅁允䅁䅁䅅䅁䭁䍁䄰䅁䵁䅉䅅䅁䕁䅁䅁睁䅁䅁䅁权䅁䅁䅁兂䅁䅁䅁䉁煹䅑䅯䅌䅁䅁䅅䅁䉁䅁䅁权瑁䅁䅁䍄䉁䅁䅁䅂䅁䅁䅍䅁䅁䅁䅯䅁䅁䅁䅕䅁䅁䅁ぁ歲䭁䍁䅷䅁䉁䅁䅁允䅁䅁䅯兌䅁䅁杷允䅁䅁䅑䅁䑁䅁䅁䅁䭁䅁䅁䅁䙁䅁䅁䅁䅁扌䅎权獁䅁䅁允䅁䅁䅅䅁䭁䍁䄰䅁䵁䅉䅅䅁䕁䅁䅁睁䅁䅁䅁权䅁䅁䅁兂䅁䅁䅁佁穹䅑䅯䅌䅁䅁䅅䅁䉁䅁䅁权瑁䅁䅁䍄䉁䅁䅁䅂䅁䅁䅍䅁䅁䅁䅯䅁䅁䅁䅕䅁䅁䅁塁歵䭁䍁䅷䅁䉁䅁䅁允䅁䅁䅯䅄䅁䅁杷允䅁䅁䅑䅁䑁䅁䅁䅁䭁䅁䅁䅁䙁䅁䅁䅁䅁牧䅴权獁䅁䅁允䅁䅁䅅䅁䭁䍁䄰䅁䵁䅉䅅䅁䕁䅁䅁睁䅁䅁䅁权䅁䅁䅁兂䅁䅁䅁乁㝵䅑䅯䅌䅁䅁䅅䅁䉁䅁䅁权䵁䅁䅁䍄䉁䅁䅁䅂䅁䅁䅍䅁䅁䅁䅯䅁䅁䅁䅕䅁䅁䅁歃䕭䭁䍁䅷䅁䉁䅁䅁允䅁䅁䅯兌䅁䅁杷允䅁䅁䅑䅁䑁䅁䅁䅁䭁䅁䅁䅁䙁䅁䅁䅁䅁䩯䅴权獁䅁䅁允䅁䅁䅅䅁䭁䍁䄰䅁䵁䅉䅅䅁䕁䅁䅁睁䅁䅁䅁权䅁䅁䅁兂䅁䅁䅁佁䩩䅑䅯䅌䅁䅁䅅䅁䉁䅁䅁权瑁䅁䅁䍄䉁䅁䅁䅂䅁䅁䅍䅁䅁䅁䅯䅁䅁䅁䅕䅁䅁䅁㑂啰䭁䍁䅷䅁䉁䅁䅁允䅁䅁䅯兌䅁䅁杷允䅁䅁䅑䅁䑁䅁䅁䅁䭁䅁䅁䅁䙁䅁䅁䅁䅁煱䅤权獁䅁䅁允䅁䅁䅅䅁䭁䅁䅷䅁䵁䅉䅅䅁䕁䅁䅁睁䅁䅁䅁权䅁䅁䅁兂䅁䅁䅁䩁条䅑䅯䅌䅁䅁䅅䅁䉁䅁䅁权瑁䅁䅁䍄䉁䅁䅁䅂䅁䅁䅍䅁䅁䅁䅯䅁䅁䅁䅕䅁䅁䅁祂ひ䭁䍁䅷䅁䉁䅁䅁允䅁䅁䅯兌䅁䅁杷允䅁䅁䅑䅁䑁䅁䅁䅁䭁䅁䅁䅁䙁䅁䅁䅁䅁㝄䅨权獁䅁䅁允䅁䅁䅅䅁䭁䍁䄰䅁䵁䅉䅅䅁䕁䅁䅁睁䅁䅁䅁权䅁䅁䅁兂䅁䅁䅁䉁㙩䅑䅯䅌䅁䅁䅅䅁䉁䅁䅁权䵁䅁䅁䍄䉁䅁䅁䅂䅁䅁䅍䅁䅁䅁䅯䅁䅁䅁䅕䅁䅁䅁潃啫䭁䍁䅷䅁䉁䅁䅁允䅁䅁䅯兌䅁䅁杷允䅁䅁䅑䅁䑁䅁䅁䅁䭁䅁䅁䅁䙁䅁䅁䅁䅁䩃䄱权獁䅁䅁允䅁䅁䅅䅁䭁䅁䅷䅁䵁䅉䅅䅁䕁䅁䅁睁䅁䅁䅁权䅁䅁䅁兂䅁䅁䅁䑁湃䅑䅯䅌䅁䅁䅅䅁䉁䅁䅁权䵁䅁䅁䍄䉁䅁䅁䅂䅁䅁䅍䅁䅁䅁䅯䅁䅁䅁䅕䅁䅁䅁䭂䕱䭁䍁䅷䅁䉁䅁䅁允䅁䅁䅯兌䅁䅁杷允䅁䅁䅑䅁䑁䅁䅁䅁䭁䅁䅁䅁䙁䅁䅁䅁䅁䭐䅴权獁䅁䅁允䅁䅁䅅䅁䭁䅁䅷䅁䵁䅉䅅䅁䕁䅁䅁睁䅁䅁䅁权䅁䅁䅁兂䅁䅁䅁䵁⽏䅑䅯䅌䅁䅁䅅䅁䉁䅁䅁权䵁䅁䅁䍄䉁䅁䅁䅂䅁䅁䅍䅁䅁䅁䅯䅁䅁䅁䅕䅁䅁䅁䑂び䭁䍁䅷䅁䉁䅁䅁允䅁䅁䅯兌䅁䅁杷允䅁䅁䅑䅁䑁䅁䅁䅁䭁䅁䅁䅁䙁䅁䅁䅁䅁牊䅚权獁䅁䅁允䅁䅁䅅䅁䭁䍁䄰䅁䵁䅉䅅䅁䕁䅁䅁睁䅁䅁䅁权䅁䅁䅁兂䅁䅁䅁䝁㑭䅑䅯䅌䅁䅁䅅䅁䉁䅁䅁权䵁䅁䅁䍄䉁䅁䅁䅂䅁䅁䅍䅁䅁䅁䅯䅁䅁䅁䅕䅁䅁䅁元䕥䭁䍁䅷䅁䉁䅁䅁允䅁䅁䅯䅄䅁䅁杷允䅁䅁䅑䅁䑁䅁䅁䅁䭁䅁䅁䅁䙁䅁䅁䅁䅁㝨䅰权獁䅁䅁允䅁䅁䅅䅁䭁䅁䅷䅁䵁䅉䅅䅁䕁䅁䅁睁䅁䅁䅁权䅁䅁䅁兂䅁䅁䅁䭧䕦䅑䅯䅌䅁䅁䅅䅁䉁䅁䅁权䵁䅁䅁䍄䉁䅁䅁䅂䅁䅁䅍䅁䅁䅁䅯䅁䅁䅁䅕䅁䅁䅁䝁䕶䭁䍁䅷䅁䉁䅁䅁允䅁䅁䅯兌䅁䅁杷允䅁䅁䅑䅁䑁䅁䅁䅁䭁䅁䅁䅁䙁䅁䅁䅁䅁㝂䅸权獁䅁䅁允䅁䅁䅅䅁䭁䍁䄰䅁䵁䅉䅅䅁䕁䅁䅁睁䅁䅁䅁权䅁䅁䅁兂䅁䅁䅁䭁㡡䅑䅯䅌䅁䅁䅅䅁䉁䅁䅁权瑁䅁䅁䍄䉁䅁䅁䅂䅁䅁䅍䅁䅁䅁䅯䅁䅁䅁䅕䅁䅁䅁㑃ぬ䭁䍁䄴䅁䉁䅁䅁允䅁䅁䅯睌䅁䅁杷允䅁䅁䅑䅁䑁䅁䅁䅁䭁䅁䅁䅁䙁䅁䅁䅁䅁煬䅂权畁䅁䅁允䅁䅁䅅䅁䭁䍁䄸䅁䵁䅉䅅䅁䕁䅁䅁睁䅁䅁䅁权䅁䅁䅁兂䅁䅁䅁䉁煱䅑䅯杌䅁䅁䅅䅁䉁䅁䅁权癁䅁䅁䍄䉁䅁䅁䅂䅁䅁䅍䅁䅁䅁䅯䅁䅁䅁䅕䅁䅁䅁畁啯䭁䍁䄴䅁䉁䅁䅁允䅁䅁䅯䅄䅁䅁杷允䅁䅁䅑䅁䑁䅁䅁䅁䭁䅁䅁䅁䙁䅁䅁䅁䅁㝋䅂权畁䅁䅁允䅁䅁䅅䅁䭁䅁䅷䅁䵁䅉䅅䅁䕁䅁䅁睁䅁䅁䅁权䅁䅁䅁兂䅁䅁䅁䉁煹䅑䅯杌䅁䅁䅅䅁䉁䅁䅁权癁䅁䅁䍄䉁䅁䅁䅂䅁䅁䅍䅁䅁䅁䅯䅁䅁䅁䅕䅁䅁䅁䑂び䭁䍁䄴䅁䉁䅁䅁允䅁䅁䅯䅄䅁䅁杷允䅁䅁䅑䅁䑁䅁䅁䅁䭁䅁䅁䅁䙁䅁䅁䅁䅁䩮䅴权畁䅁䅁允䅁䅁䅅䅁䭁䅁䅷䅁䵁䅉䅅䅁䕁䅁䅁睁䅁䅁䅁权䅁䅁䅁兂䅁䅁䅁乁摃䅑䅯杌䅁䅁䅅䅁䉁䅁䅁权癁䅁䅁䍄䉁䅁䅁䅂䅁䅁䅍䅁䅁䅁䅯䅁䅁䅁䅕䅁䅁䅁敂は䭁䍁䄴䅁䉁䅁䅁允䅁䅁䅯䅄䅁䅁杷允䅁䅁䅑䅁䑁䅁䅁䅁䭁䅁䅁䅁䙁䅁䅁䅁䅁䭨䅆权畁䅁䅁允䅁䅁䅅䅁䭁䍁䄸䅁䵁䅉䅅䅁䕁䅁䅁睁䅁䅁䅁权䅁䅁䅁兂䅁䅁䅁䙁橱䅑䅯杌䅁䅁䅅䅁䉁䅁䅁权䵁䅁䅁䍄䉁䅁䅁䅂䅁䅁䅍䅁䅁䅁䅯䅁䅁䅁䅕䅁䅁䅁允歴䭁䍁䄴䅁䉁䅁䅁允䅁䅁䅯䅄䅁䅁杷允䅁䅁䅑䅁䑁䅁䅁䅁䭁䅁䅁䅁䙁䅁䅁䅁䅁扒䅒权畁䅁䅁允䅁䅁䅅䅁䭁䍁䄸䅁䵁䅉䅅䅁䕁䅁䅁睁䅁䅁䅁权䅁䅁䅁兂䅁䅁䅁䕁渶䅑䅯杌䅁䅁䅅䅁䉁䅁䅁权䵁䅁䅁䍄䉁䅁䅁䅂䅁䅁䅍䅁䅁䅁䅯䅁䅁䅁䅕䅁䅁䅁卂ぱ䭁䍁䄴䅁䉁䅁䅁允䅁䅁䅯䅄䅁䅁杷允䅁䅁䅑䅁䑁䅁䅁䅁䭁䅁䅁䅁䙁䅁䅁䅁䅁䭌䄵权畁䅁䅁允䅁䅁䅅䅁䭁䍁䄸䅁䵁䅉䅅䅁䕁䅁䅁睁䅁䅁䅁权䅁䅁䅁兂䅁䅁䅁䍁睱䅑䅯杌䅁䅁䅅䅁䉁䅁䅁权䵁䅁䅁䍄䉁䅁䅁䅂䅁䅁䅍䅁䅁䅁䅯䅁䅁䅁䅕䅁䅁䅁䍄啳䭁䍁䄴䅁䉁䅁䅁允䅁䅁䅯䅄䅁䅁杷允䅁䅁䅑䅁䑁䅁䅁䅁䭁䅁䅁䅁䙁䅁䅁䅁䅁䱳䅎权畁䅁䅁允䅁䅁䅅䅁䭁䅁䅷䅁䵁䅉䅅䅁䕁䅁䅁睁䅁䅁䅁权䅁䅁䅁兂䅁䅁䅁䩁㝵䅑䅯杌䅁䅁䅅䅁䉁䅁䅁权䵁䅁䅁䍄䉁䅁䅁䅂䅁䅁䅍䅁䅁䅁䅯䅁䅁䅁䅕䅁䅁䅁獄び䭁䍁䄴䅁䉁䅁䅁允䅁䅁䅯䅄䅁䅁杷允䅁䅁䅑䅁䑁䅁䅁䅁䭁䅁䅁䅁䙁䅁䅁䅁䅁牰䅤权畁䅁䅁允䅁䅁䅅䅁䭁䅁䅷䅁䵁䅉䅅䅁䕁䅁䅁睁䅁䅁䅁权䅁䅁䅁兂䅁䅁䅁佁桩䅑䅯杌䅁䅁䅅䅁䉁䅁䅁权䵁䅁䅁䍄䉁䅁䅁䅂䅁䅁䅍䅁䅁䅁䅯䅁䅁䅁䅕䅁䅁䅁煂䕵䭁䍁䄴䅁䉁䅁䅁允䅁䅁䅯䅄䅁䅁杷允䅁䅁䅑䅁䑁䅁䅁䅁䭁䅁䅁䅁䙁䅁䅁䅁䅁䩑䅎权畁䅁䅁允䅁䅁䅅䅁䭁䅁䅷䅁䵁䅉䅅䅁䕁䅁䅁睁䅁䅁䅁权䅁䅁䅁兂䅁䅁䅁䍁㉡䅑䅯杌䅁䅁䅅䅁䉁䅁䅁权䵁䅁䅁䍄䉁䅁䅁䅂䅁䅁䅍䅁䅁䅁䅯䅁䅁䅁䅕䅁䅁䅁牂䕵䭁䍁䄴䅁䉁䅁䅁允䅁䅁䅯䅄䅁䅁杷允䅁䅁䅑䅁䑁䅁䅁䅁䭁䅁䅁䅁䙁䅁䅁䅁䅃㡥䅆权畁䅁䅁允䅁䅁䅅䅁䭁䅁䅷䅁䵁䅉䅅䅁䕁䅁䅁睁䅁䅁䅁权䅁䅁䅁兂䅁䅁䅁䡁污䅑䅯杌䅁䅁䅅䅁䉁䅁䅁权癁䅁䅁䍄䉁䅁䅁䅂䅁䅁䅍䅁䅁䅁䅯䅁䅁䅁䅕䅁䅁䅁塁歵䭁䍁䄴䅁䉁䅁䅁允䅁䅁䅯䅄䅁䅁杷允䅁䅁䅑䅁䑁䅁䅁䅁䭁䅁䅁䅁䙁䅁䅁䅁䅁煣䄹权畁䅁䅁允䅁䅁䅅䅁䭁䅁䅷䅁䵁䅉䅅䅁䕁䅁䅁睁䅁䅁䅁权䅁䅁䅁兂䅁䅁䅁䱁穇䅑䅯杌䅁䅁䅅䅁䉁䅁䅁权䵁䅁䅁䍄䉁䅁䅁䅂䅁䅁䅍䅁䅁䅁䅯䅁䅁䅁䅕䅁䅁䅁䩄䕴䭁䍁䄴䅁䉁䅁䅁允䅁䅁䅯睌䅁䅁杷允䅁䅁䅑䅁䑁䅁䅁䅁䭁䅁䅁䅁䙁䅁䅁䅁䅁䭥䅖权畁䅁䅁允䅁䅁䅅䅁䭁䍁䄸䅁䵁䅉䅅䅁䕁䅁䅁睁䅁䅁䅁权䅁䅁䅁兂䅁䅁䅁䥁㝋䅑䅯杌䅁䅁䅅䅁䉁䅁䅁权癁䅁䅁䍄䉁䅁䅁䅂䅁䅁䅍䅁䅁䅁䅯䅁䅁䅁䅕䅁䅁䅁歃䕭䭁䍁䄴䅁䉁䅁䅁允䅁䅁䅯䅄䅁䅁杷允䅁䅁䅑䅁䑁䅁䅁䅁䭁䅁䅁䅁䙁䅁䅁䅁䅁䩯䅴权畁䅁䅁允䅁䅁䅅䅁䭁䅁䅷䅁䵁䅉䅅䅁䕁䅁䅁睁䅁䅁䅁权䅁䅁䅁兂䅁䅁䅁䥁剂䅑䅯杌䅁䅁䅅䅁䉁䅁䅁权䵁䅁䅁䍄䉁䅁䅁䅂䅁䅁䅍䅁䅁䅁䅯䅁䅁䅁䅕䅁䅁䅁牃啶䭁䍁䄴䅁䉁䅁䅁允䅁䅁䅯睌䅁䅁杷允䅁䅁䅑䅁䑁䅁䅁䅁䭁䅁䅁䅁䙁䅁䅁䅁䅁煏䅴权畁䅁䅁允䅁䅁䅅䅁䭁䅁䅷䅁䵁䅉䅅䅁䕁䅁䅁睁䅁䅁䅁权䅁䅁䅁兂䅁䅁䅁䅁砫䅑䅯杌䅁䅁䅅䅁䉁䅁䅁权䵁䅁䅁䍄䉁䅁䅁䅂䅁䅁䅍䅁䅁䅁䅯䅁䅁䅁䅕䅁䅁䅁畁び䭁䍁䄴䅁䉁䅁䅁允䅁䅁䅯睌䅁䅁杷允䅁䅁䅑䅁䑁䅁䅁䅁䭁䅁䅁䅁䙁䅁䅁䅁䅁㝄䅨权畁䅁䅁允䅁䅁䅅䅁䭁䍁䄸䅁䵁䅉䅅䅁䕁䅁䅁睁䅁䅁䅁权䅁䅁䅁兂䅁䅁䅁䑁特䅑䅯杌䅁䅁䅅䅁䉁䅁䅁权䵁䅁䅁䍄䉁䅁䅁䅂䅁䅁䅍䅁䅁䅁䅯䅁䅁䅁䅕䅁䅁䅁乁啵䭁䍁䄴䅁䉁䅁䅁允䅁䅁䅯䅄䅁䅁杷允䅁䅁䅑䅁䑁䅁䅁䅁䭁䅁䅁䅁䙁䅁䅁䅁䅁䩱䅆权畁䅁䅁允䅁䅁䅅䅁䭁䅁䅷䅁䵁䅉䅅䅁䕁䅁䅁睁䅁䅁䅁权䅁䅁䅁兂䅁䅁䅁乁㥂䅑䅯杌䅁䅁䅅䅁䉁䅁䅁权䵁䅁䅁䍄䉁䅁䅁䅂䅁䅁䅍䅁䅁䅁䅯䅁䅁䅁䅕䅁䅁䅁䭂䕱䭁䍁䄴䅁䉁䅁䅁允䅁䅁䅯䅄䅁䅁杷允䅁䅁䅑䅁䑁䅁䅁䅁䭁䅁䅁䅁䙁䅁䅁䅁䅁䤫䅖权畁䅁䅁允䅁䅁䅅䅁䭁䅁䅷䅁䵁䅉䅅䅁䕁䅁䅁睁䅁䅁䅁权䅁䅁䅁兂䅁䅁䅁䩁祱䅑䅯杌䅁䅁䅅䅁䉁䅁䅁权䵁䅁䅁䍄䉁䅁䅁䅂䅁䅁䅍䅁䅁䅁䅯䅁䅁䅁䅕䅁䅁䅁桃啷䭁䍁䄴䅁䉁䅁䅁允䅁䅁䅯䅄䅁䅁杷允䅁䅁䅑䅁䑁䅁䅁䅁䭁䅁䅁䅁䙁䅁䅁䅁䅁㝴䅒权畁䅁䅁允䅁䅁䅅䅁䭁䅁䅷䅁䵁䅉䅅䅁䕁䅁䅁睁䅁䅁䅁权䅁䅁䅁兂䅁䅁䅁䩁㑂䅑䅯杌䅁䅁䅅䅁䉁䅁䅁权䵁䅁䅁䍄䉁䅁䅁䅂䅁䅁䅍䅁䅁䅁䅯䅁䅁䅁䅕䅁䅁䅁䡃歵䭁䍁䄴䅁䉁䅁䅁允䅁䅁䅯䅄䅁䅁杷允䅁䅁䅑䅁䑁䅁䅁䅁䭁䅁䅁䅁䙁䅁䅁䅁䅃㡰䅒权畁䅁䅁允䅁䅁䅅䅁䭁䅁䅷䅁䵁䅉䅅䅁䕁䅁䅁睁䅁䅁䅁权䅁䅁䅁兂䅁䅁䅁乁㝵䅑䅯杌䅁䅁䅅䅁䉁䅁䅁权䵁䅁䅁䍄䉁䅁䅁䅂䅁䅁䅍䅁䅁䅁䅯䅁䅁䅁䅕䅁䅁䅁浃䕶䭁䍁䄴䅁䉁䅁䅁允䅁䅁䅯䅄䅁䅁杷允䅁䅁䅑䅁䑁䅁䅁䅁䭁䅁䅁䅁䙁䅁䅁䅁䅁牂䅸权畁䅁䅁允䅁䅁䅅䅁䭁䅁䅷䅁䵁䅉䅅䅁䕁䅁䅁睁䅁䅁䅁权䅁䅁䅁兂䅁䅁䅁䅁㡥䅑䅯杌䅁䅁䅅䅁䉁䅁䅁权䵁䅁䅁䍄䉁䅁䅁䅂䅁䅁䅍䅁䅁䅁䅯䅁䅁䅁䅕䅁䅁䅁䵁䕭䭁䑁䅁䅁䉁䅁䅁允䅁䅁䅯䅋䅁䅁杷允䅁䅁䅑䅁䑁䅁䅁䅁䭁䅁䅁䅁䙁䅁䅁䅁䅁煇䅰权睁䅁䅁允䅁䅁䅅䅁䭁䍁䅧䅁䵁䅉䅅䅁䕁䅁䅁睁䅁䅁䅁权䅁䅁䅁兂䅁䅁䅁䉁煹䅑䅯䅍䅁䅁䅅䅁䉁䅁䅁权潁䅁䅁䍄䉁䅁䅁䅂䅁䅁䅍䅁䅁䅁䅯䅁䅁䅁䅕䅁䅁䅁煃啲䭁䑁䅁䅁䉁䅁䅁允䅁䅁䅯䅋䅁䅁杷允䅁䅁䅑䅁䑁䅁䅁䅁䭁䅁䅁䅁䙁䅁䅁䅁䅁批䅒权睁䅁䅁允䅁䅁䅅䅁䭁䍁䅧䅁䵁䅉䅅䅁䕁䅁䅁睁䅁䅁䅁权䅁䅁䅁兂䅁䅁䅁佁䩩䅑䅯䅍䅁䅁䅅䅁䉁䅁䅁权潁䅁䅁䍄䉁䅁䅁䅂䅁䅁䅍䅁䅁䅁䅯䅁䅁䅁䅕䅁䅁䅁㑂啰䭁䑁䅁䅁䉁䅁䅁允䅁䅁䅯䅋䅁䅁杷允䅁䅁䅑䅁䑁䅁䅁䅁䭁䅁䅁䅁䙁䅁䅁䅁䅁䩆䄹权睁䅁䅁允䅁䅁䅅䅁䭁䍁䅧䅁䵁䅉䅅䅁䕁䅁䅁睁䅁䅁䅁权䅁䅁䅁兂䅁䅁䅁䍁畹䅑䅯䅍䅁䅁䅅䅁䉁䅁䅁权硁䅁䅁䍄䉁䅁䅁䅂䅁䅁䅍䅁䅁䅁䅯䅁䅁䅁䅕䅁䅁䅁坃䕯䭁䑁䅁䅁䉁䅁䅁允䅁䅁䅯䅋䅁䅁杷允䅁䅁䅑䅁䑁䅁䅁䅁䭁䅁䅁䅁䙁䅁䅁䅁䅁扳䅎权睁䅁䅁允䅁䅁䅅䅁䭁䍁䅧䅁䵁䅉䅅䅁䕁䅁䅁睁䅁䅁䅁权䅁䅁䅁兂䅁䅁䅁䕁し䅑䅯䅍䅁䅁䅅䅁䉁䅁䅁权潁䅁䅁䍄䉁䅁䅁䅂䅁䅁䅍䅁䅁䅁䅯䅁䅁䅁䅕䅁䅁䅁卂ぱ䭁䑁䅁䅁䉁䅁䅁允䅁䅁䅯䅋䅁䅁杷允䅁䅁䅑䅁䑁䅁䅁䅁䭁䅁䅁䅁䙁䅁䅁䅁䅁䩑䅎权睁䅁䅁允䅁䅁䅅䅁䭁䍁䅧䅁䵁䅉䅅䅁䕁䅁䅁睁䅁䅁䅁权䅁䅁䅁兂䅁䅁䅁䍁睱䅑䅯䅍䅁䅁䅅䅁䉁䅁䅁权硁䅁䅁䍄䉁䅁䅁䅂䅁䅁䅍䅁䅁䅁䅯䅁䅁䅁䅕䅁䅁䅁䍄啳䭁䑁䅁䅁䉁䅁䅁允䅁䅁䅯䅋䅁䅁杷允䅁䅁䅑䅁䑁䅁䅁䅁䭁䅁䅁䅁䙁䅁䅁䅁䅁捯䅆权睁䅁䅁允䅁䅁䅅䅁䭁䍁䅧䅁䵁䅉䅅䅁䕁䅁䅁睁䅁䅁䅁权䅁䅁䅁兂䅁䅁䅁䭁湱䅑䅯䅍䅁䅁䅅䅁䉁䅁䅁权潁䅁䅁䍄䉁䅁䅁䅂䅁䅁䅍䅁䅁䅁䅯䅁䅁䅁䅕䅁䅁䅁睃び䭁䑁䅁䅁䉁䅁䅁允䅁䅁䅯䅋䅁䅁杷允䅁䅁䅑䅁䑁䅁䅁䅁䭁䅁䅁䅁䙁䅁䅁䅁䅁䩯䅨权睁䅁䅁允䅁䅁䅅䅁䭁䑁䅅䅁䵁䅉䅅䅁䕁䅁䅁睁䅁䅁䅁权䅁䅁䅁兂䅁䅁䅁䱁べ䅑䅯䅍䅁䅁䅅䅁䉁䅁䅁权潁䅁䅁䍄䉁䅁䅁䅂䅁䅁䅍䅁䅁䅁䅯䅁䅁䅁䅕䅁䅁䅁ぃぱ䭁䑁䅁䅁䉁䅁䅁允䅁䅁䅯䅋䅁䅁杷允䅁䅁䅑䅁䑁䅁䅁䅁䭁䅁䅁䅁䙁䅁䅁䅁䅁牰䅤权睁䅁䅁允䅁䅁䅅䅁䭁䍁䅧䅁䵁䅉䅅䅁䕁䅁䅁睁䅁䅁䅁权䅁䅁䅁兂䅁䅁䅁䝁㑱䅑䅯䅍䅁䅁䅅䅁䉁䅁䅁权潁䅁䅁䍄䉁䅁䅁䅂䅁䅁䅍䅁䅁䅁䅯䅁䅁䅁䅕䅁䅁䅁䅄䕥䭁䑁䅁䅁䉁䅁䅁允䅁䅁䅯䅋䅁䅁杷允䅁䅁䅑䅁䑁䅁䅁䅁䭁䅁䅁䅁䙁䅁䅁䅁䅁㝭䅴权睁䅁䅁允䅁䅁䅅䅁䭁䑁䅅䅁䵁䅉䅅䅁䕁䅁䅁睁䅁䅁䅁权䅁䅁䅁兂䅁䅁䅁䅁摩䅑䅯䅍䅁䅁䅅䅁䉁䅁䅁权潁䅁䅁䍄䉁䅁䅁䅂䅁䅁䅍䅁䅁䅁䅯䅁䅁䅁䅕䅁䅁䅁ぁ歲䭁䑁䅁䅁䉁䅁䅁允䅁䅁䅯䅋䅁䅁杷允䅁䅁䅑䅁䑁䅁䅁䅁䭁䅁䅁䅁䙁䅁䅁䅁䅁䭨䅆权睁䅁䅁允䅁䅁䅅䅁䭁䍁䅧䅁䵁䅉䅅䅁䕁䅁䅁睁䅁䅁䅁权䅁䅁䅁兂䅁䅁䅁䕁ぱ䅑䅯䅍䅁䅁䅅䅁䉁䅁䅁权潁䅁䅁䍄䉁䅁䅁䅂䅁䅁䅍䅁䅁䅁䅯䅁䅁䅁䅕䅁䅁䅁䅃啕䭁䑁䅁䅁䉁䅁䅁允䅁䅁䅯䅋䅁䅁杷允䅁䅁䅑䅁䑁䅁䅁䅁䭁䅁䅁䅁䙁䅁䅁䅁䅁䠰䄱权睁䅁䅁允䅁䅁䅅䅁䭁䍁䅧䅁䵁䅉䅅䅁䕁䅁䅁睁䅁䅁䅁权䅁䅁䅁兂䅁䅁䅁䵁⽏䅑䅯䅍䅁䅁䅅䅁䉁䅁䅁权潁䅁䅁䍄䉁䅁䅁䅂䅁䅁䅍䅁䅁䅁䅯䅁䅁䅁䅕䅁䅁䅁㡁ぱ䭁䑁䅁䅁䉁䅁䅁允䅁䅁䅯䅋䅁䅁杷允䅁䅁䅑䅁䑁䅁䅁䅁䭁䅁䅁䅁䙁䅁䅁䅁䅁䬶䅆权睁䅁䅁允䅁䅁䅅䅁䭁䑁䅅䅁䵁䅉䅅䅁䕁䅁䅁睁䅁䅁䅁权䅁䅁䅁兂䅁䅁䅁䑁牱䅑䅯䅍䅁䅁䅅䅁䉁䅁䅁权潁䅁䅁䍄䉁䅁䅁䅂䅁䅁䅍䅁䅁䅁䅯䅁䅁䅁䅕䅁䅁䅁敂は䭁䑁䅁䅁䉁䅁䅁允䅁䅁䅯䅋䅁䅁杷允䅁䅁䅑䅁䑁䅁䅁䅁䭁䅁䅁䅁䙁䅁䅁䅁䅁煤䅖权睁䅁䅁允䅁䅁䅅䅁䭁䑁䅅䅁䵁䅉䅅䅁䕁䅁䅁睁䅁䅁䅁权䅁䅁䅁兂䅁䅁䅁䙁湃䅑䅯䅍䅁䅁䅅䅁䉁䅁䅁权潁䅁䅁䍄䉁䅁䅁䅂䅁䅁䅍䅁䅁䅁䅯䅁䅁䅁䅕䅁䅁䅁䑄啳䭁䑁䅁䅁䉁䅁䅁允䅁䅁䅯䅋䅁䅁杷允䅁䅁䅑䅁䑁䅁䅁䅁䭁䅁䅁䅁䙁䅁䅁䅁䅃㡰䅒权睁䅁䅁允䅁䅁䅅䅁䭁䍁䅧䅁䵁䅉䅅䅁䕁䅁䅁睁䅁䅁䅁权䅁䅁䅁兂䅁䅁䅁䝁㑵䅑䅯䅍䅁䅁䅅䅁䉁䅁䅁权潁䅁䅁䍄䉁䅁䅁䅂䅁䅁䅍䅁䅁䅁䅯䅁䅁䅁䅕䅁䅁䅁权ね䭁䑁䅁䅁䉁䅁䅁允䅁䅁䅯免䅁䅁杷允䅁䅁䅑䅁䑁䅁䅁䅁䭁䅁䅁䅁䙁䅁䅁䅁䅁㝆䅰权睁䅁䅁允䅁䅁䅅䅁䭁䍁䅧䅁䵁䅉䅅䅁䕁䅁䅁睁䅁䅁䅁权䅁䅁䅁兂䅁䅁䅁乁㝵䅑䅯䅍䅁䅁䅅䅁䉁䅁䅁权潁䅁䅁䍄䉁䅁䅁䅂䅁䅁䅍䅁䅁䅁䅯䅁䅁䅁䅕䅁䅁䅁元䕥䭁䑁䅁䅁䉁䅁䅁允䅁䅁䅯䅋䅁䅁杷允䅁䅁䅑䅁䑁䅁䅁䅁䭁䅁䅁䅁䙁䅁䅁䅁䅁㝱䄱权睁䅁䅁允䅁䅁䅅䅁䭁䑁䅅䅁䵁䅉䅅䅁䕁䅁䅁睁䅁䅁䅁权䅁䅁䅁兂䅁䅁䅁䡁癋䅑䅯䅍䅁䅁䅅䅁䉁䅁䅁权潁䅁䅁䍄䉁䅁䅁䅂䅁䅁䅍䅁䅁䅁䅯䅁䅁䅁䅕䅁䅁䅁偁䕵䭁䑁䅁䅁䉁䅁䅁允䅁䅁䅯䅋䅁䅁杷允䅁䅁䅑䅁䑁䅁䅁䅁䭁䅁䅁䅁䙁䅁䅁䅁䅁䱇䅰权睁䅁䅁允䅁䅁䅅䅁䭁䍁䅧䅁䵁䅉䅅䅁䕁䅁䅁睁䅁䅁䅁权䅁䅁䅁兂䅁䅁䅁䅁㔲䅑䅯䅍䅁䅁䅅䅁䉁䅁䅁权潁䅁䅁䍄䉁䅁䅁䅂䅁䅁䅍䅁䅁䅁䅯䅁䅁䅁䅕䅁䅁䅁潃啫䭁䑁䅁䅁䉁䅁䅁允䅁䅁䅯䅋䅁䅁杷允䅁䅁䅑䅁䑁䅁䅁䅁䭁䅁䅁䅁䙁䅁䅁䅁䅁㝧䅴权睁䅁䅁允䅁䅁䅅䅁䭁䍁䅧䅁䵁䅉䅅䅁䕁䅁䅁睁䅁䅁䅁权䅁䅁䅁兂䅁䅁䅁䑁湃䅑䅯䅍䅁䅁䅅䅁䉁䅁䅁权潁䅁䅁䍄䉁䅁䅁䅂䅁䅁䅍䅁䅁䅁䅯䅁䅁䅁䅕䅁䅁䅁慃歳䭁䑁䅁䅁䉁䅁䅁允䅁䅁䅯䅋䅁䅁杷允䅁䅁䅑䅁䑁䅁䅁䅁䭁䅁䅁䅁䙁䅁䅁䅁䅁㝴䅒权睁䅁䅁允䅁䅁䅅䅁䭁䍁䅧䅁䵁䅉䅅䅁䕁䅁䅁睁䅁䅁䅁权䅁䅁䅁兂䅁䅁䅁䅁㡇䅑䅯䅍䅁䅁䅅䅁䉁䅁䅁权潁䅁䅁䍄䉁䅁䅁䅂䅁䅁䅍䅁䅁䅁䅯䅁䅁䅁䅕䅁䅁䅁䡁䕶䭁䑁䅁䅁䉁䅁䅁允䅁䅁䅯䅋䅁䅁杷允䅁䅁䅑䅁䑁䅁䅁䅁䭁䅁䅁䅁䙁䅁䅁䅁䅁牂䅸权睁䅁䅁允䅁䅁䅅䅁䭁䑁䅅䅁䵁䅉䅅䅁䕁䅁䅁睁䅁䅁䅁权䅁䅁䅁兂䅁䅁䅁䱁塩䅑䅯杍䅁䅁䅅䅁䉁䅁䅁权潁䅁䅁䍄䉁䅁䅁䅂䅁䅁䅍䅁䅁䅁䅯䅁䅁䅁䅕䅁䅁䅁䵁䕭䭁䑁䅉䅁䉁䅁䅁允䅁䅁䅯䅋䅁䅁杷允䅁䅁䅑䅁䑁䅁䅁䅁䭁䅁䅁䅁䙁䅁䅁䅁䅁煤䅖权祁䅁䅁允䅁䅁䅅䅁䭁䍁䅧䅁䵁䅉䅅䅁䕁䅁䅁睁䅁䅁䅁权䅁䅁䅁兂䅁䅁䅁䕁渶䅑䅯杍䅁䅁䅅䅁䉁䅁䅁权潁䅁䅁䍄䉁䅁䅁䅂䅁䅁䅍䅁䅁䅁䅯䅁䅁䅁䅕䅁䅁䅁兄啮䭁䑁䅉䅁䉁䅁䅁允䅁䅁䅯䅋䅁䅁杷允䅁䅁䅑䅁䑁䅁䅁䅁䭁䅁䅁䅁䙁䅁䅁䅁䅁煇䅰权祁䅁䅁允䅁䅁䅅䅁䭁䍁䅧䅁䵁䅉䅅䅁䕁䅁䅁睁䅁䅁䅁权䅁䅁䅁兂䅁䅁䅁䍁栶䅑䅯杍䅁䅁䅅䅁䉁䅁䅁权潁䅁䅁䍄䉁䅁䅁䅂䅁䅁䅍䅁䅁䅁䅯䅁䅁䅁䅕䅁䅁䅁䥃啯䭁䑁䅉䅁䉁䅁䅁允䅁䅁䅯䅋䅁䅁杷允䅁䅁䅑䅁䑁䅁䅁䅁䭁䅁䅁䅁䙁䅁䅁䅁䅁煗䅎权祁䅁䅁允䅁䅁䅅䅁䭁䍁䅧䅁䵁䅉䅅䅁䕁䅁䅁睁䅁䅁䅁权䅁䅁䅁兂䅁䅁䅁䭁扃䅑䅯杍䅁䅁䅅䅁䉁䅁䅁权硁䅁䅁䍄䉁䅁䅁䅂䅁䅁䅍䅁䅁䅁䅯䅁䅁䅁䅕䅁䅁䅁㙁ぱ䭁䑁䅉䅁䉁䅁䅁允䅁䅁䅯䅋䅁䅁杷允䅁䅁䅑䅁䑁䅁䅁䅁䭁䅁䅁䅁䙁䅁䅁䅁䅁煕䅴权祁䅁䅁允䅁䅁䅅䅁䭁䍁䅧䅁䵁䅉䅅䅁䕁䅁䅁睁䅁䅁䅁权䅁䅁䅁兂䅁䅁䅁䍁睱䅑䅯杍䅁䅁䅅䅁䉁䅁䅁权潁䅁䅁䍄䉁䅁䅁䅂䅁䅁䅍䅁䅁䅁䅯䅁䅁䅁䅕䅁䅁䅁兂ば䭁䑁䅉䅁䉁䅁䅁允䅁䅁䅯䅋䅁䅁杷允䅁䅁䅑䅁䑁䅁䅁䅁䭁䅁䅁䅁䙁䅁䅁䅁䅁牷䅆权祁䅁䅁允䅁䅁䅅䅁䭁䍁䅧䅁䵁䅉䅅䅁䕁䅁䅁睁䅁䅁䅁权䅁䅁䅁兂䅁䅁䅁䉁穭䅑䅯杍䅁䅁䅅䅁䉁䅁䅁权潁䅁䅁䍄䉁䅁䅁䅂䅁䅁䅍䅁䅁䅁䅯䅁䅁䅁䅕䅁䅁䅁牃啶䭁䑁䅉䅁䉁䅁䅁允䅁䅁䅯䅋䅁䅁杷允䅁䅁䅑䅁䑁䅁䅁䅁䭁䅁䅁䅁䙁䅁䅁䅁䅁䱳䅎权祁䅁䅁允䅁䅁䅅䅁䭁䍁䅧䅁䵁䅉䅅䅁䕁䅁䅁睁䅁䅁䅁权䅁䅁䅁兂䅁䅁䅁䉁㙥䅑䅯杍䅁䅁䅅䅁䉁䅁䅁权潁䅁䅁䍄䉁䅁䅁䅂䅁䅁䅍䅁䅁䅁䅯䅁䅁䅁䅕䅁䅁䅁浃ぴ䭁䑁䅉䅁䉁䅁䅁允䅁䅁䅯䅋䅁䅁杷允䅁䅁䅑䅁䑁䅁䅁䅁䭁䅁䅁䅁䙁䅁䅁䅁䅁牡䅨权祁䅁䅁允䅁䅁䅅䅁䭁䑁䅅䅁䵁䅉䅅䅁䕁䅁䅁睁䅁䅁䅁权䅁䅁䅁兂䅁䅁䅁䥁剂䅑䅯杍䅁䅁䅅䅁䉁䅁䅁权潁䅁䅁䍄䉁䅁䅁䅂䅁䅁䅍䅁䅁䅁䅯䅁䅁䅁䅕䅁䅁䅁䅄䕥䭁䑁䅉䅁䉁䅁䅁允䅁䅁䅯䅋䅁䅁杷允䅁䅁䅑䅁䑁䅁䅁䅁䭁䅁䅁䅁䙁䅁䅁䅁䅁扬䅰权祁䅁䅁允䅁䅁䅅䅁䭁䍁䅧䅁䵁䅉䅅䅁䕁䅁䅁睁䅁䅁䅁权䅁䅁䅁兂䅁䅁䅁䩁㝵䅑䅯杍䅁䅁䅅䅁䉁䅁䅁权硁䅁䅁䍄䉁䅁䅁䅂䅁䅁䅍䅁䅁䅁䅯䅁䅁䅁䅕䅁䅁䅁䅂に䭁䑁䅉䅁䉁䅁䅁允䅁䅁䅯䅋䅁䅁杷允䅁䅁䅑䅁䑁䅁䅁䅁䭁䅁䅁䅁䙁䅁䅁䅁䅁牓䅒权祁䅁䅁允䅁䅁䅅䅁䭁䍁䅧䅁䵁䅉䅅䅁䕁䅁䅁睁䅁䅁䅁权䅁䅁䅁兂䅁䅁䅁䡧䉶䅑䅯杍䅁䅁䅅䅁䉁䅁䅁权潁䅁䅁䍄䉁䅁䅁䅂䅁䅁䅍䅁䅁䅁䅯䅁䅁䅁䅕䅁䅁䅁潄啯䭁䑁䅉䅁䉁䅁䅁允䅁䅁䅯免䅁䅁杷允䅁䅁䅑䅁䑁䅁䅁䅁䭁䅁䅁䅁䙁䅁䅁䅁䅁䰲䅤权祁䅁䅁允䅁䅁䅅䅁䭁䍁䅧䅁䵁䅉䅅䅁䕁䅁䅁睁䅁䅁䅁权䅁䅁䅁兂䅁䅁䅁䙁樶䅑䅯杍䅁䅁䅅䅁䉁䅁䅁权潁䅁䅁䍄䉁䅁䅁䅂䅁䅁䅍䅁䅁䅁䅯䅁䅁䅁䅕䅁䅁䅁ぃぱ䭁䑁䅉䅁䉁䅁䅁允䅁䅁䅯䅋䅁䅁杷允䅁䅁䅑䅁䑁䅁䅁䅁䭁䅁䅁䅁䙁䅁䅁䅁䅁䭎䄵权祁䅁䅁允䅁䅁䅅䅁䭁䍁䅧䅁䵁䅉䅅䅁䕁䅁䅁睁䅁䅁䅁权䅁䅁䅁兂䅁䅁䅁䅁㐫䅑䅯杍䅁䅁䅅䅁䉁䅁䅁权潁䅁䅁䍄䉁䅁䅁䅂䅁䅁䅍䅁䅁䅁䅯䅁䅁䅁䅕䅁䅁䅁奁歵䭁䑁䅉䅁䉁䅁䅁允䅁䅁䅯䅋䅁䅁杷允䅁䅁䅑䅁䑁䅁䅁䅁䭁䅁䅁䅁䙁䅁䅁䅁䅁㝋䅂权祁䅁䅁允䅁䅁䅅䅁䭁䍁䅧䅁䵁䅉䅅䅁䕁䅁䅁睁䅁䅁䅁权䅁䅁䅁兂䅁䅁䅁䵁硏䅑䅯杍䅁䅁䅅䅁䉁䅁䅁权潁䅁䅁䍄䉁䅁䅁䅂䅁䅁䅍䅁䅁䅁䅯䅁䅁䅁䅕䅁䅁䅁畁び䭁䑁䅉䅁䉁䅁䅁允䅁䅁䅯䅋䅁䅁杷允䅁䅁䅑䅁䑁䅁䅁䅁䭁䅁䅁䅁䙁䅁䅁䅁䅁扌䅎权祁䅁䅁允䅁䅁䅅䅁䭁䍁䅧䅁䵁䅉䅅䅁䕁䅁䅁睁䅁䅁䅁权䅁䅁䅁兂䅁䅁䅁䱁穇䅑䅯杍䅁䅁䅅䅁䉁䅁䅁权潁䅁䅁䍄䉁䅁䅁䅂䅁䅁䅍䅁䅁䅁䅯䅁䅁䅁䅕䅁䅁䅁䩄䕴䭁䑁䅉䅁䉁䅁䅁允䅁䅁䅯䅋䅁䅁杷允䅁䅁䅑䅁䑁䅁䅁䅁䭁䅁䅁䅁䙁䅁䅁䅁䅁㝡䅨权祁䅁䅁允䅁䅁䅅䅁䭁䍁䅧䅁䵁䅉䅅䅁䕁䅁䅁睁䅁䅁䅁权䅁䅁䅁兂䅁䅁䅁乁㝵䅑䅯杍䅁䅁䅅䅁䉁䅁䅁权潁䅁䅁䍄䉁䅁䅁䅂䅁䅁䅍䅁䅁䅁䅯䅁䅁䅁䅕䅁䅁䅁歃䕭䭁䑁䅉䅁䉁䅁䅁允䅁䅁䅯䅋䅁䅁杷允䅁䅁䅑䅁䑁䅁䅁䅁䭁䅁䅁䅁䙁䅁䅁䅁䅁煱䅤权祁䅁䅁允䅁䅁䅅䅁䭁䍁䅧䅁䵁䅉䅅䅁䕁䅁䅁睁䅁䅁䅁权䅁䅁䅁兂䅁䅁䅁䭁瑱䅑䅯杍䅁䅁䅅䅁䉁䅁䅁权潁䅁䅁䍄䉁䅁䅁䅂䅁䅁䅍䅁䅁䅁䅯䅁䅁䅁䅕䅁䅁䅁允歴䭁䑁䅉䅁䉁䅁䅁允䅁䅁䅯䅋䅁䅁杷允䅁䅁䅑䅁䑁䅁䅁䅁䭁䅁䅁䅁䙁䅁䅁䅁䅁䰷䅎权祁䅁䅁允䅁䅁䅅䅁䭁䍁䅧䅁䵁䅉䅅䅁䕁䅁䅁睁䅁䅁䅁权䅁䅁䅁兂䅁䅁䅁䅁㔲䅑䅯杍䅁䅁䅅䅁䉁䅁䅁权潁䅁䅁䍄䉁䅁䅁䅂䅁䅁䅍䅁䅁䅁䅯䅁䅁䅁䅕䅁䅁䅁䑃ふ䭁䑁䅉䅁䉁䅁䅁允䅁䅁䅯䅋䅁䅁杷允䅁䅁䅑䅁䑁䅁䅁䅁䭁䅁䅁䅁䙁䅁䅁䅁䅁煬䅂权祁䅁䅁允䅁䅁䅅䅁䭁䍁䅧䅁䵁䅉䅅䅁䕁䅁䅁睁䅁䅁䅁权䅁䅁䅁兂䅁䅁䅁䥁桓䅑䅯杍䅁䅁䅅䅁䉁䅁䅁权潁䅁䅁䍄䉁䅁䅁䅂䅁䅁䅍䅁䅁䅁䅯䅁䅁䅁䅕䅁䅁䅁兄啦䭁䑁䅉䅁䉁䅁䅁允䅁䅁䅯䅋䅁䅁杷允䅁䅁䅑䅁䑁䅁䅁䅁䭁䅁䅁䅁䙁䅁䅁䅁䅁䭍䅤权祁䅁䅁允䅁䅁䅅䅁䭁䍁䅧䅁䵁䅉䅅䅁䕁䅁䅁睁䅁䅁䅁权䅁䅁䅁兂䅁䅁䅁䑁特䅑䅯杍䅁䅁䅅䅁䉁䅁䅁权潁䅁䅁䍄䉁䅁䅁䅂䅁䅁䅍䅁䅁䅁䅯䅁䅁䅁䅕䅁䅁䅁㑄啨䭁䑁䅉䅁䉁䅁䅁允䅁䅁䅯䅋䅁䅁杷允䅁䅁䅑䅁䑁䅁䅁䅁䭁䅁䅁䅁䙁䅁䅁䅁䅁捯䅆权祁䅁䅁允䅁䅁䅅䅁䭁䑁䅅䅁䵁䅉䅅䅁䕁䅁䅁睁䅁䅁䅁权䅁䅁䅁兂䅁䅁䅁䵁⽏䅑䅯杍䅁䅁䅅䅁䉁䅁䅁权潁䅁䅁䍄䉁䅁䅁䅂䅁䅁䅍䅁䅁䅁䅯䅁䅁䅁䅕䅁䅁䅁流歴䭁䑁䅉䅁䉁䅁䅁允䅁䅁䅯免䅁䅁杷允䅁䅁䅑䅁䑁䅁䅁䅁䭁䅁䅁䅁䙁䅁䅁䅁䅁扡䅨权祁䅁䅁允䅁䅁䅅䅁䭁䍁䅧䅁䵁䅉䅅䅁䕁䅁䅁睁䅁䅁䅁权䅁䅁䅁兂䅁䅁䅁䩁㑂䅑䅯杍䅁䅁䅅䅁䉁䅁䅁权潁䅁䅁䍄䉁䅁䅁䅂䅁䅁䅍䅁䅁䅁䅯䅁䅁䅁䅕䅁䅁䥁湃䕸䭁䑁䅉䅁䉁䅁䅁允䅁䅁䅯䅋䅁䅁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</si>
</sst>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13" x14ac:knownFonts="1">
    <font>
      <sz val="11"/>
      <color theme="1"/>
      <name val="Tw Cen MT"/>
      <family val="2"/>
      <scheme val="minor"/>
    </font>
    <font>
      <sz val="11"/>
      <color theme="1"/>
      <name val="Tw Cen MT"/>
      <family val="2"/>
      <scheme val="minor"/>
    </font>
    <font>
      <sz val="11"/>
      <color rgb="FF3F3F76"/>
      <name val="Tw Cen MT"/>
      <family val="2"/>
      <scheme val="minor"/>
    </font>
    <font>
      <b/>
      <sz val="11"/>
      <color rgb="FF3F3F3F"/>
      <name val="Tw Cen MT"/>
      <family val="2"/>
      <scheme val="minor"/>
    </font>
    <font>
      <b/>
      <sz val="11"/>
      <color theme="1"/>
      <name val="Tw Cen MT"/>
      <family val="2"/>
      <scheme val="minor"/>
    </font>
    <font>
      <sz val="10"/>
      <name val="Arial"/>
      <family val="2"/>
    </font>
    <font>
      <sz val="10"/>
      <color theme="1"/>
      <name val="Tw Cen MT"/>
      <family val="2"/>
      <scheme val="minor"/>
    </font>
    <font>
      <sz val="10"/>
      <color rgb="FF333333"/>
      <name val="Tw Cen MT"/>
      <family val="2"/>
      <scheme val="minor"/>
    </font>
    <font>
      <sz val="10"/>
      <color rgb="FFFF0000"/>
      <name val="Tw Cen MT"/>
      <family val="2"/>
      <scheme val="minor"/>
    </font>
    <font>
      <b/>
      <i/>
      <sz val="10"/>
      <color indexed="8"/>
      <name val="Tw Cen MT"/>
      <family val="2"/>
      <scheme val="minor"/>
    </font>
    <font>
      <b/>
      <sz val="10"/>
      <color theme="1"/>
      <name val="Tw Cen MT"/>
      <family val="2"/>
      <scheme val="minor"/>
    </font>
    <font>
      <sz val="10"/>
      <name val="Tw Cen MT"/>
      <family val="2"/>
      <scheme val="minor"/>
    </font>
    <font>
      <b/>
      <i/>
      <sz val="10"/>
      <color rgb="FFFF0000"/>
      <name val="Tw Cen MT"/>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92D050"/>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79998168889431442"/>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9" tint="0.39994506668294322"/>
      </right>
      <top/>
      <bottom/>
      <diagonal/>
    </border>
    <border>
      <left style="thin">
        <color theme="9" tint="0.39994506668294322"/>
      </left>
      <right style="thin">
        <color theme="9" tint="0.39994506668294322"/>
      </right>
      <top/>
      <bottom/>
      <diagonal/>
    </border>
    <border>
      <left/>
      <right style="thin">
        <color theme="9" tint="0.39994506668294322"/>
      </right>
      <top style="thin">
        <color indexed="64"/>
      </top>
      <bottom style="medium">
        <color indexed="64"/>
      </bottom>
      <diagonal/>
    </border>
    <border>
      <left style="thin">
        <color theme="9" tint="0.39994506668294322"/>
      </left>
      <right style="thin">
        <color theme="9" tint="0.39994506668294322"/>
      </right>
      <top/>
      <bottom style="thin">
        <color indexed="8"/>
      </bottom>
      <diagonal/>
    </border>
    <border>
      <left style="thin">
        <color theme="9" tint="0.39994506668294322"/>
      </left>
      <right style="thin">
        <color theme="9" tint="0.39994506668294322"/>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5" fillId="0" borderId="0"/>
    <xf numFmtId="41"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52">
    <xf numFmtId="0" fontId="0" fillId="0" borderId="0" xfId="0"/>
    <xf numFmtId="0" fontId="6" fillId="0" borderId="0" xfId="0" applyFont="1"/>
    <xf numFmtId="3" fontId="6" fillId="0" borderId="0" xfId="0" applyNumberFormat="1" applyFont="1"/>
    <xf numFmtId="4" fontId="6" fillId="0" borderId="0" xfId="0" applyNumberFormat="1" applyFont="1"/>
    <xf numFmtId="164" fontId="6" fillId="0" borderId="0" xfId="1" applyNumberFormat="1" applyFont="1"/>
    <xf numFmtId="43" fontId="6" fillId="0" borderId="0" xfId="0" applyNumberFormat="1" applyFont="1"/>
    <xf numFmtId="9" fontId="2" fillId="2" borderId="1" xfId="2" applyNumberFormat="1"/>
    <xf numFmtId="0" fontId="2" fillId="2" borderId="1" xfId="2"/>
    <xf numFmtId="0" fontId="4" fillId="0" borderId="0" xfId="0" applyFont="1"/>
    <xf numFmtId="0" fontId="3" fillId="3" borderId="2" xfId="3"/>
    <xf numFmtId="9" fontId="3" fillId="3" borderId="2" xfId="3" applyNumberFormat="1"/>
    <xf numFmtId="0" fontId="3" fillId="3" borderId="2" xfId="3" applyNumberFormat="1"/>
    <xf numFmtId="2" fontId="3" fillId="3" borderId="2" xfId="3" applyNumberFormat="1"/>
    <xf numFmtId="0" fontId="3" fillId="3" borderId="2" xfId="3" applyAlignment="1">
      <alignment horizontal="right"/>
    </xf>
    <xf numFmtId="0" fontId="6" fillId="0" borderId="3" xfId="0" applyFont="1" applyBorder="1"/>
    <xf numFmtId="0" fontId="6" fillId="0" borderId="4" xfId="0" applyFont="1" applyBorder="1"/>
    <xf numFmtId="0" fontId="6" fillId="6" borderId="4" xfId="7" applyFont="1" applyBorder="1"/>
    <xf numFmtId="0" fontId="7" fillId="0" borderId="4" xfId="0" applyFont="1" applyBorder="1"/>
    <xf numFmtId="0" fontId="6" fillId="5" borderId="4" xfId="6" applyFont="1" applyBorder="1"/>
    <xf numFmtId="0" fontId="6" fillId="0" borderId="3" xfId="0" applyFont="1" applyBorder="1" applyAlignment="1">
      <alignment vertical="center" wrapText="1"/>
    </xf>
    <xf numFmtId="0" fontId="6" fillId="0" borderId="4" xfId="0" applyFont="1" applyBorder="1" applyAlignment="1">
      <alignment vertical="center" wrapText="1"/>
    </xf>
    <xf numFmtId="0" fontId="6" fillId="6" borderId="4" xfId="7" applyNumberFormat="1" applyFont="1" applyBorder="1" applyAlignment="1" applyProtection="1">
      <alignment horizontal="left" vertical="center" wrapText="1"/>
    </xf>
    <xf numFmtId="0" fontId="6" fillId="6" borderId="4" xfId="7" applyFont="1" applyBorder="1" applyAlignment="1">
      <alignment horizontal="left" vertical="center" wrapText="1"/>
    </xf>
    <xf numFmtId="0" fontId="10" fillId="4" borderId="4" xfId="0" applyFont="1" applyFill="1" applyBorder="1" applyAlignment="1">
      <alignment horizontal="left" vertical="center" wrapText="1"/>
    </xf>
    <xf numFmtId="0" fontId="6" fillId="6" borderId="4" xfId="7" applyNumberFormat="1" applyFont="1" applyBorder="1" applyAlignment="1">
      <alignment horizontal="left" vertical="top"/>
    </xf>
    <xf numFmtId="4" fontId="6" fillId="6" borderId="4" xfId="7" applyNumberFormat="1" applyFont="1" applyBorder="1" applyAlignment="1">
      <alignment horizontal="right" vertical="top"/>
    </xf>
    <xf numFmtId="0" fontId="6" fillId="5" borderId="4" xfId="6" applyNumberFormat="1" applyFont="1" applyBorder="1" applyAlignment="1">
      <alignment horizontal="left" vertical="top"/>
    </xf>
    <xf numFmtId="4" fontId="6" fillId="6" borderId="4" xfId="7" applyNumberFormat="1" applyFont="1" applyBorder="1" applyAlignment="1">
      <alignment horizontal="right"/>
    </xf>
    <xf numFmtId="14" fontId="6" fillId="6" borderId="4" xfId="7" applyNumberFormat="1" applyFont="1" applyBorder="1" applyAlignment="1">
      <alignment horizontal="right"/>
    </xf>
    <xf numFmtId="3" fontId="6" fillId="6" borderId="4" xfId="7" applyNumberFormat="1" applyFont="1" applyBorder="1" applyAlignment="1">
      <alignment horizontal="right"/>
    </xf>
    <xf numFmtId="0" fontId="6" fillId="6" borderId="6" xfId="7" applyNumberFormat="1" applyFont="1" applyBorder="1" applyAlignment="1">
      <alignment horizontal="left" vertical="center" wrapText="1"/>
    </xf>
    <xf numFmtId="0" fontId="6" fillId="5" borderId="6" xfId="6" applyNumberFormat="1" applyFont="1" applyBorder="1" applyAlignment="1">
      <alignment horizontal="left" vertical="center" wrapText="1"/>
    </xf>
    <xf numFmtId="0" fontId="6" fillId="0" borderId="5" xfId="0" applyFont="1" applyBorder="1"/>
    <xf numFmtId="0" fontId="6" fillId="0" borderId="7" xfId="0" applyFont="1" applyBorder="1"/>
    <xf numFmtId="0" fontId="6" fillId="6" borderId="7" xfId="7" applyFont="1" applyBorder="1"/>
    <xf numFmtId="0" fontId="6" fillId="6" borderId="7" xfId="7" applyFont="1" applyBorder="1" applyAlignment="1">
      <alignment horizontal="left" vertical="center" indent="1"/>
    </xf>
    <xf numFmtId="0" fontId="6" fillId="5" borderId="7" xfId="6" applyFont="1" applyBorder="1"/>
    <xf numFmtId="3" fontId="6" fillId="7" borderId="7" xfId="0" applyNumberFormat="1" applyFont="1" applyFill="1" applyBorder="1"/>
    <xf numFmtId="0" fontId="7" fillId="7" borderId="7" xfId="0" applyFont="1" applyFill="1" applyBorder="1"/>
    <xf numFmtId="3" fontId="9" fillId="7" borderId="6" xfId="5" applyNumberFormat="1" applyFont="1" applyFill="1" applyBorder="1" applyAlignment="1">
      <alignment horizontal="left" vertical="center" wrapText="1"/>
    </xf>
    <xf numFmtId="0" fontId="9" fillId="7" borderId="6" xfId="5" applyNumberFormat="1" applyFont="1" applyFill="1" applyBorder="1" applyAlignment="1">
      <alignment horizontal="left" vertical="center" wrapText="1"/>
    </xf>
    <xf numFmtId="3" fontId="11" fillId="7" borderId="4" xfId="4" applyNumberFormat="1" applyFont="1" applyFill="1" applyBorder="1" applyAlignment="1">
      <alignment horizontal="right" vertical="top"/>
    </xf>
    <xf numFmtId="4" fontId="7" fillId="7" borderId="4" xfId="0" applyNumberFormat="1" applyFont="1" applyFill="1" applyBorder="1" applyAlignment="1">
      <alignment horizontal="right"/>
    </xf>
    <xf numFmtId="3" fontId="6" fillId="7" borderId="4" xfId="0" applyNumberFormat="1" applyFont="1" applyFill="1" applyBorder="1"/>
    <xf numFmtId="0" fontId="6" fillId="7" borderId="4" xfId="0" applyFont="1" applyFill="1" applyBorder="1"/>
    <xf numFmtId="3" fontId="8" fillId="7" borderId="7" xfId="0" applyNumberFormat="1" applyFont="1" applyFill="1" applyBorder="1" applyAlignment="1">
      <alignment horizontal="right"/>
    </xf>
    <xf numFmtId="3" fontId="12" fillId="7" borderId="6" xfId="5" applyNumberFormat="1" applyFont="1" applyFill="1" applyBorder="1" applyAlignment="1">
      <alignment horizontal="right" vertical="center" wrapText="1"/>
    </xf>
    <xf numFmtId="3" fontId="8" fillId="7" borderId="4" xfId="4" applyNumberFormat="1" applyFont="1" applyFill="1" applyBorder="1" applyAlignment="1">
      <alignment horizontal="right" vertical="top"/>
    </xf>
    <xf numFmtId="3" fontId="8" fillId="7" borderId="4" xfId="0" applyNumberFormat="1" applyFont="1" applyFill="1" applyBorder="1" applyAlignment="1">
      <alignment horizontal="right"/>
    </xf>
    <xf numFmtId="0" fontId="8" fillId="7" borderId="7" xfId="0" applyFont="1" applyFill="1" applyBorder="1"/>
    <xf numFmtId="0" fontId="6" fillId="7" borderId="4" xfId="0" applyFont="1" applyFill="1" applyBorder="1" applyAlignment="1">
      <alignment vertical="center" wrapText="1"/>
    </xf>
    <xf numFmtId="0" fontId="8" fillId="7" borderId="4" xfId="0" applyFont="1" applyFill="1" applyBorder="1"/>
  </cellXfs>
  <cellStyles count="8">
    <cellStyle name="20% - Accent5" xfId="6" builtinId="46"/>
    <cellStyle name="20% - Accent6" xfId="7" builtinId="50"/>
    <cellStyle name="Comma" xfId="1" builtinId="3"/>
    <cellStyle name="Comma [0]" xfId="5" builtinId="6"/>
    <cellStyle name="Input" xfId="2" builtinId="20"/>
    <cellStyle name="Normal" xfId="0" builtinId="0"/>
    <cellStyle name="Normal 2" xfId="4"/>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SNL%20Financial\SNLxl\SNLXLAddin.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snldata"/>
    </definedNames>
    <sheetDataSet>
      <sheetData sheetId="0"/>
      <sheetData sheetId="1"/>
      <sheetData sheetId="2"/>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4.25" x14ac:dyDescent="0.2"/>
  <sheetData>
    <row r="1" spans="1:1" x14ac:dyDescent="0.2">
      <c r="A1" t="s">
        <v>239</v>
      </c>
    </row>
    <row r="2" spans="1:1" x14ac:dyDescent="0.2">
      <c r="A2" t="s">
        <v>240</v>
      </c>
    </row>
    <row r="3" spans="1:1" x14ac:dyDescent="0.2">
      <c r="A3" t="s">
        <v>241</v>
      </c>
    </row>
    <row r="4" spans="1:1" x14ac:dyDescent="0.2">
      <c r="A4" t="s">
        <v>242</v>
      </c>
    </row>
    <row r="5" spans="1:1" x14ac:dyDescent="0.2">
      <c r="A5" t="s">
        <v>243</v>
      </c>
    </row>
    <row r="6" spans="1:1" x14ac:dyDescent="0.2">
      <c r="A6" t="s">
        <v>244</v>
      </c>
    </row>
    <row r="7" spans="1:1" x14ac:dyDescent="0.2">
      <c r="A7" t="s">
        <v>245</v>
      </c>
    </row>
    <row r="8" spans="1:1" x14ac:dyDescent="0.2">
      <c r="A8" t="s">
        <v>246</v>
      </c>
    </row>
    <row r="9" spans="1:1" x14ac:dyDescent="0.2">
      <c r="A9" t="s">
        <v>247</v>
      </c>
    </row>
    <row r="10" spans="1:1" x14ac:dyDescent="0.2">
      <c r="A10" t="s">
        <v>248</v>
      </c>
    </row>
    <row r="11" spans="1:1" x14ac:dyDescent="0.2">
      <c r="A11" t="s">
        <v>249</v>
      </c>
    </row>
    <row r="12" spans="1:1" x14ac:dyDescent="0.2">
      <c r="A1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2"/>
  <sheetViews>
    <sheetView tabSelected="1" workbookViewId="0">
      <pane xSplit="3" topLeftCell="BT1" activePane="topRight" state="frozen"/>
      <selection pane="topRight" activeCell="CG11" sqref="CG11"/>
    </sheetView>
  </sheetViews>
  <sheetFormatPr defaultColWidth="12.375" defaultRowHeight="12.75" outlineLevelCol="1" x14ac:dyDescent="0.2"/>
  <cols>
    <col min="1" max="1" width="12.375" style="14"/>
    <col min="2" max="2" width="12.375" style="15"/>
    <col min="3" max="3" width="26" style="15" customWidth="1"/>
    <col min="4" max="4" width="12.375" style="15"/>
    <col min="5" max="6" width="27.25" style="16" customWidth="1" outlineLevel="1"/>
    <col min="7" max="7" width="10.375" style="48" customWidth="1"/>
    <col min="8" max="9" width="8.25" style="43" hidden="1" customWidth="1"/>
    <col min="10" max="10" width="12.375" style="44"/>
    <col min="11" max="11" width="12.375" style="16"/>
    <col min="12" max="12" width="12.375" style="51"/>
    <col min="13" max="13" width="17.25" style="16" customWidth="1"/>
    <col min="14" max="14" width="16.75" style="16" customWidth="1"/>
    <col min="15" max="16" width="12.375" style="16"/>
    <col min="17" max="17" width="12.375" style="16" customWidth="1"/>
    <col min="18" max="19" width="12.375" style="16" customWidth="1" outlineLevel="1"/>
    <col min="20" max="20" width="12.375" style="18" customWidth="1" outlineLevel="1"/>
    <col min="21" max="23" width="12.375" style="16" customWidth="1" outlineLevel="1"/>
    <col min="24" max="27" width="12.375" style="16" customWidth="1"/>
    <col min="28" max="28" width="12.375" style="16" hidden="1" customWidth="1" outlineLevel="1"/>
    <col min="29" max="29" width="19.5" style="16" hidden="1" customWidth="1" outlineLevel="1"/>
    <col min="30" max="30" width="21.75" style="16" hidden="1" customWidth="1" outlineLevel="1"/>
    <col min="31" max="31" width="11" style="16" hidden="1" customWidth="1" outlineLevel="1"/>
    <col min="32" max="32" width="12.25" style="16" hidden="1" customWidth="1" outlineLevel="1"/>
    <col min="33" max="33" width="32.5" style="16" customWidth="1" collapsed="1"/>
    <col min="34" max="67" width="12.375" style="16"/>
    <col min="68" max="68" width="10" style="16" customWidth="1"/>
    <col min="69" max="70" width="12.375" style="16"/>
    <col min="71" max="16384" width="12.375" style="15"/>
  </cols>
  <sheetData>
    <row r="1" spans="1:71" s="33" customFormat="1" ht="13.5" thickBot="1" x14ac:dyDescent="0.25">
      <c r="A1" s="32"/>
      <c r="E1" s="34" t="s">
        <v>109</v>
      </c>
      <c r="F1" s="34" t="s">
        <v>110</v>
      </c>
      <c r="G1" s="45"/>
      <c r="H1" s="37"/>
      <c r="I1" s="37"/>
      <c r="J1" s="38" t="s">
        <v>111</v>
      </c>
      <c r="K1" s="35" t="s">
        <v>128</v>
      </c>
      <c r="L1" s="49"/>
      <c r="M1" s="34" t="s">
        <v>125</v>
      </c>
      <c r="N1" s="34" t="s">
        <v>124</v>
      </c>
      <c r="O1" s="34" t="s">
        <v>126</v>
      </c>
      <c r="P1" s="34" t="s">
        <v>129</v>
      </c>
      <c r="Q1" s="34" t="s">
        <v>130</v>
      </c>
      <c r="R1" s="34" t="s">
        <v>123</v>
      </c>
      <c r="S1" s="34" t="s">
        <v>118</v>
      </c>
      <c r="T1" s="36"/>
      <c r="U1" s="34" t="s">
        <v>120</v>
      </c>
      <c r="V1" s="35" t="s">
        <v>122</v>
      </c>
      <c r="W1" s="35" t="s">
        <v>119</v>
      </c>
      <c r="X1" s="34" t="s">
        <v>112</v>
      </c>
      <c r="Y1" s="34" t="s">
        <v>113</v>
      </c>
      <c r="Z1" s="34" t="s">
        <v>115</v>
      </c>
      <c r="AA1" s="34" t="s">
        <v>117</v>
      </c>
      <c r="AB1" s="34" t="s">
        <v>132</v>
      </c>
      <c r="AC1" s="34" t="s">
        <v>133</v>
      </c>
      <c r="AD1" s="34" t="s">
        <v>134</v>
      </c>
      <c r="AE1" s="34" t="s">
        <v>144</v>
      </c>
      <c r="AF1" s="35" t="s">
        <v>143</v>
      </c>
      <c r="AG1" s="35" t="s">
        <v>131</v>
      </c>
      <c r="AH1" s="34" t="s">
        <v>140</v>
      </c>
      <c r="AI1" s="34"/>
      <c r="AJ1" s="34"/>
      <c r="AK1" s="34"/>
      <c r="AL1" s="34"/>
      <c r="AM1" s="34" t="s">
        <v>65</v>
      </c>
      <c r="AN1" s="34"/>
      <c r="AO1" s="34"/>
      <c r="AP1" s="34"/>
      <c r="AQ1" s="34"/>
      <c r="AR1" s="34" t="s">
        <v>63</v>
      </c>
      <c r="AS1" s="34"/>
      <c r="AT1" s="34"/>
      <c r="AU1" s="34"/>
      <c r="AV1" s="34"/>
      <c r="AW1" s="34" t="s">
        <v>71</v>
      </c>
      <c r="AX1" s="34"/>
      <c r="AY1" s="34"/>
      <c r="AZ1" s="34"/>
      <c r="BA1" s="34"/>
      <c r="BB1" s="34" t="s">
        <v>139</v>
      </c>
      <c r="BC1" s="34"/>
      <c r="BD1" s="34"/>
      <c r="BE1" s="34"/>
      <c r="BF1" s="34"/>
      <c r="BG1" s="34" t="s">
        <v>135</v>
      </c>
      <c r="BH1" s="34"/>
      <c r="BI1" s="34"/>
      <c r="BJ1" s="34"/>
      <c r="BK1" s="34"/>
      <c r="BL1" s="34" t="s">
        <v>136</v>
      </c>
      <c r="BM1" s="34"/>
      <c r="BN1" s="34"/>
      <c r="BO1" s="34"/>
      <c r="BP1" s="34"/>
      <c r="BQ1" s="34" t="s">
        <v>137</v>
      </c>
      <c r="BR1" s="35" t="s">
        <v>142</v>
      </c>
    </row>
    <row r="2" spans="1:71" s="23" customFormat="1" ht="89.25" x14ac:dyDescent="0.2">
      <c r="A2" s="19" t="s">
        <v>62</v>
      </c>
      <c r="B2" s="20" t="s">
        <v>6</v>
      </c>
      <c r="C2" s="20" t="s">
        <v>107</v>
      </c>
      <c r="D2" s="20" t="s">
        <v>106</v>
      </c>
      <c r="E2" s="30" t="s">
        <v>0</v>
      </c>
      <c r="F2" s="30" t="s">
        <v>1</v>
      </c>
      <c r="G2" s="46" t="s">
        <v>235</v>
      </c>
      <c r="H2" s="39" t="s">
        <v>2</v>
      </c>
      <c r="I2" s="39" t="s">
        <v>3</v>
      </c>
      <c r="J2" s="40" t="s">
        <v>4</v>
      </c>
      <c r="K2" s="30" t="s">
        <v>5</v>
      </c>
      <c r="L2" s="50" t="s">
        <v>6</v>
      </c>
      <c r="M2" s="30" t="s">
        <v>127</v>
      </c>
      <c r="N2" s="30" t="s">
        <v>7</v>
      </c>
      <c r="O2" s="30" t="s">
        <v>18</v>
      </c>
      <c r="P2" s="30" t="s">
        <v>8</v>
      </c>
      <c r="Q2" s="30" t="s">
        <v>9</v>
      </c>
      <c r="R2" s="30" t="s">
        <v>10</v>
      </c>
      <c r="S2" s="30" t="s">
        <v>11</v>
      </c>
      <c r="T2" s="31" t="s">
        <v>57</v>
      </c>
      <c r="U2" s="30" t="s">
        <v>12</v>
      </c>
      <c r="V2" s="30" t="s">
        <v>121</v>
      </c>
      <c r="W2" s="30" t="s">
        <v>17</v>
      </c>
      <c r="X2" s="21" t="s">
        <v>19</v>
      </c>
      <c r="Y2" s="21" t="s">
        <v>20</v>
      </c>
      <c r="Z2" s="21" t="s">
        <v>114</v>
      </c>
      <c r="AA2" s="21" t="s">
        <v>116</v>
      </c>
      <c r="AB2" s="21" t="s">
        <v>21</v>
      </c>
      <c r="AC2" s="21" t="s">
        <v>22</v>
      </c>
      <c r="AD2" s="21" t="s">
        <v>23</v>
      </c>
      <c r="AE2" s="21" t="s">
        <v>24</v>
      </c>
      <c r="AF2" s="21" t="s">
        <v>25</v>
      </c>
      <c r="AG2" s="21" t="s">
        <v>26</v>
      </c>
      <c r="AH2" s="21" t="s">
        <v>27</v>
      </c>
      <c r="AI2" s="21" t="s">
        <v>28</v>
      </c>
      <c r="AJ2" s="21" t="s">
        <v>29</v>
      </c>
      <c r="AK2" s="21" t="s">
        <v>30</v>
      </c>
      <c r="AL2" s="21" t="s">
        <v>31</v>
      </c>
      <c r="AM2" s="21" t="s">
        <v>66</v>
      </c>
      <c r="AN2" s="21" t="s">
        <v>67</v>
      </c>
      <c r="AO2" s="21" t="s">
        <v>68</v>
      </c>
      <c r="AP2" s="21" t="s">
        <v>69</v>
      </c>
      <c r="AQ2" s="21" t="s">
        <v>70</v>
      </c>
      <c r="AR2" s="21" t="s">
        <v>32</v>
      </c>
      <c r="AS2" s="21" t="s">
        <v>33</v>
      </c>
      <c r="AT2" s="21" t="s">
        <v>34</v>
      </c>
      <c r="AU2" s="21" t="s">
        <v>35</v>
      </c>
      <c r="AV2" s="21" t="s">
        <v>36</v>
      </c>
      <c r="AW2" s="21" t="s">
        <v>37</v>
      </c>
      <c r="AX2" s="21" t="s">
        <v>38</v>
      </c>
      <c r="AY2" s="21" t="s">
        <v>39</v>
      </c>
      <c r="AZ2" s="21" t="s">
        <v>40</v>
      </c>
      <c r="BA2" s="21" t="s">
        <v>41</v>
      </c>
      <c r="BB2" s="21" t="s">
        <v>42</v>
      </c>
      <c r="BC2" s="21" t="s">
        <v>43</v>
      </c>
      <c r="BD2" s="21" t="s">
        <v>44</v>
      </c>
      <c r="BE2" s="21" t="s">
        <v>45</v>
      </c>
      <c r="BF2" s="21" t="s">
        <v>46</v>
      </c>
      <c r="BG2" s="21" t="s">
        <v>47</v>
      </c>
      <c r="BH2" s="21" t="s">
        <v>48</v>
      </c>
      <c r="BI2" s="21" t="s">
        <v>49</v>
      </c>
      <c r="BJ2" s="21" t="s">
        <v>50</v>
      </c>
      <c r="BK2" s="21" t="s">
        <v>51</v>
      </c>
      <c r="BL2" s="21" t="s">
        <v>52</v>
      </c>
      <c r="BM2" s="21" t="s">
        <v>53</v>
      </c>
      <c r="BN2" s="21" t="s">
        <v>54</v>
      </c>
      <c r="BO2" s="21" t="s">
        <v>55</v>
      </c>
      <c r="BP2" s="21" t="s">
        <v>56</v>
      </c>
      <c r="BQ2" s="22" t="s">
        <v>138</v>
      </c>
      <c r="BR2" s="22" t="s">
        <v>141</v>
      </c>
      <c r="BS2" s="23" t="s">
        <v>102</v>
      </c>
    </row>
    <row r="3" spans="1:71" x14ac:dyDescent="0.2">
      <c r="A3" s="19" t="s">
        <v>145</v>
      </c>
      <c r="C3" s="20" t="s">
        <v>146</v>
      </c>
      <c r="D3" s="20">
        <v>1518</v>
      </c>
      <c r="E3" s="24" t="str">
        <f>[1]!snldata("12",D3,"229507")</f>
        <v>NRG Northeast Generating LLC</v>
      </c>
      <c r="F3" s="24" t="str">
        <f>[1]!snldata("12",D3, "221692")</f>
        <v>NRG Arthur Kill Operations, Inc.</v>
      </c>
      <c r="G3" s="47">
        <v>858</v>
      </c>
      <c r="H3" s="41" t="s">
        <v>13</v>
      </c>
      <c r="I3" s="41">
        <v>1280</v>
      </c>
      <c r="J3" s="42">
        <f>[1]!snldata("12",D3,"221708")</f>
        <v>100</v>
      </c>
      <c r="K3" s="25" t="str">
        <f>IFERROR([1]!snldata("12",D3, "221969"),0)</f>
        <v>NA</v>
      </c>
      <c r="L3" s="50" t="s">
        <v>14</v>
      </c>
      <c r="M3" s="24" t="str">
        <f>[1]!snldata("12",D3, "241198")</f>
        <v>Steam Turbine</v>
      </c>
      <c r="N3" s="24" t="str">
        <f>[1]!snldata("12",D3, "221981")</f>
        <v>Gas</v>
      </c>
      <c r="O3" s="24" t="str">
        <f>[1]!snldata("12",D3, "246613")</f>
        <v/>
      </c>
      <c r="P3" s="24">
        <f>[1]!snldata("12",D3, "221972")</f>
        <v>1959</v>
      </c>
      <c r="Q3" s="24" t="str">
        <f>[1]!snldata("12",D3, "229687")</f>
        <v>NPCC</v>
      </c>
      <c r="R3" s="24" t="str">
        <f>[1]!snldata("12",D3, "229688")</f>
        <v>NY</v>
      </c>
      <c r="S3" s="24" t="str">
        <f>[1]!snldata("12",D3, "231906")</f>
        <v>New York</v>
      </c>
      <c r="T3" s="26"/>
      <c r="U3" s="24" t="str">
        <f>[1]!snldata("12",D3, "221802")</f>
        <v>NY</v>
      </c>
      <c r="V3" s="24" t="str">
        <f>[1]!snldata("12",D3, "221801")</f>
        <v>Richmond</v>
      </c>
      <c r="W3" s="24" t="str">
        <f>[1]!snldata("12",D3, "221800")</f>
        <v>Staten Island</v>
      </c>
      <c r="X3" s="16" t="str">
        <f>[1]!snldata("12",D3, "241235")</f>
        <v>NA</v>
      </c>
      <c r="Y3" s="16" t="str">
        <f>[1]!snldata("12",D3, "241236")</f>
        <v>NA</v>
      </c>
      <c r="Z3" s="27" t="str">
        <f>[1]!snldata("12",D3,"241233")</f>
        <v>NA</v>
      </c>
      <c r="AA3" s="28" t="str">
        <f>[1]!snldata("12",D3, "222074")</f>
        <v/>
      </c>
      <c r="AB3" s="16" t="str">
        <f>[1]!snldata("12",$D3, "229694")</f>
        <v>Acid Rain</v>
      </c>
      <c r="AC3" s="16" t="str">
        <f>[1]!snldata("12",$D3, "229695")</f>
        <v>CAIR NOx Ozone Season</v>
      </c>
      <c r="AD3" s="16" t="str">
        <f>[1]!snldata("12",$D3, "229697")</f>
        <v>Regional Greenhouse Gas</v>
      </c>
      <c r="AE3" s="16" t="str">
        <f>[1]!snldata("12",$D3, "222078")</f>
        <v>No</v>
      </c>
      <c r="AF3" s="16" t="str">
        <f>[1]!snldata("12",$D3, "255708")</f>
        <v>No</v>
      </c>
      <c r="AG3" s="16" t="str">
        <f>[1]!snldata("12",D3, "243303")</f>
        <v/>
      </c>
      <c r="AH3" s="29">
        <f>[1]!snldata("12",$D3, "249581", "12/31/2016")</f>
        <v>12434347</v>
      </c>
      <c r="AI3" s="29">
        <f>[1]!snldata("12",$D3, "249581", "12/31/2015")</f>
        <v>11810282</v>
      </c>
      <c r="AJ3" s="29">
        <f>[1]!snldata("12",$D3, "249581", "12/31/2014")</f>
        <v>12353315</v>
      </c>
      <c r="AK3" s="29">
        <f>[1]!snldata("12",$D3, "249581", "12/31/2013")</f>
        <v>14921809</v>
      </c>
      <c r="AL3" s="29">
        <f>[1]!snldata("12",$D3, "249581", "12/31/2012")</f>
        <v>17972698</v>
      </c>
      <c r="AM3" s="29">
        <f>[1]!snldata("12",$D3, "224014", "2016Y")</f>
        <v>11358</v>
      </c>
      <c r="AN3" s="29">
        <f>[1]!snldata("12",$D3, "224014", "2015Y")</f>
        <v>11244</v>
      </c>
      <c r="AO3" s="29">
        <f>[1]!snldata("12",$D3, "224014", "2014Y")</f>
        <v>11255</v>
      </c>
      <c r="AP3" s="29">
        <f>[1]!snldata("12",$D3, "224014", "2013Y")</f>
        <v>11009</v>
      </c>
      <c r="AQ3" s="29">
        <f>[1]!snldata("12",$D3, "224014", "2012Y")</f>
        <v>10873</v>
      </c>
      <c r="AR3" s="29">
        <f>[1]!snldata("12",$D3, "224013", "2016Y")</f>
        <v>1094843</v>
      </c>
      <c r="AS3" s="29">
        <f>[1]!snldata("12",$D3, "224013", "2015Y")</f>
        <v>1050273</v>
      </c>
      <c r="AT3" s="29">
        <f>[1]!snldata("12",$D3, "224013", "2014Y")</f>
        <v>1097793</v>
      </c>
      <c r="AU3" s="29">
        <f>[1]!snldata("12",$D3, "224013", "2013Y")</f>
        <v>1355427</v>
      </c>
      <c r="AV3" s="29">
        <f>[1]!snldata("12",$D3, "224013", "2012Y")</f>
        <v>1653171</v>
      </c>
      <c r="AW3" s="27">
        <f>[1]!snldata("12",$D3, "224015", "2016Y")</f>
        <v>14.509964672777894</v>
      </c>
      <c r="AX3" s="27">
        <f>[1]!snldata("12",$D3, "224015", "2015Y")</f>
        <v>13.957413047985073</v>
      </c>
      <c r="AY3" s="27">
        <f>[1]!snldata("12",$D3, "224015", "2014Y")</f>
        <v>14.588921492018436</v>
      </c>
      <c r="AZ3" s="27">
        <f>[1]!snldata("12",$D3, "224015", "2013Y")</f>
        <v>18.012701931203853</v>
      </c>
      <c r="BA3" s="27">
        <f>[1]!snldata("12",$D3, "224015", "2012Y")</f>
        <v>21.909490957206561</v>
      </c>
      <c r="BB3" s="27">
        <f>[1]!snldata("12",$D3, "249583", "12/31/2016")</f>
        <v>3.7976649999999998</v>
      </c>
      <c r="BC3" s="27">
        <f>[1]!snldata("12",$D3, "249583", "12/31/2015")</f>
        <v>3.7000150000000001</v>
      </c>
      <c r="BD3" s="27">
        <f>[1]!snldata("12",$D3, "249583", "12/31/2014")</f>
        <v>3.0199530000000001</v>
      </c>
      <c r="BE3" s="27">
        <f>[1]!snldata("12",$D3, "249583", "12/31/2013")</f>
        <v>2.5301399999999998</v>
      </c>
      <c r="BF3" s="27">
        <f>[1]!snldata("12",$D3, "249583", "12/31/2012")</f>
        <v>2.2487460000000001</v>
      </c>
      <c r="BG3" s="27">
        <f>[1]!snldata("12",$D3, "249588", "12/31/2016")</f>
        <v>11.195225000000001</v>
      </c>
      <c r="BH3" s="27">
        <f>[1]!snldata("12",$D3, "249588", "12/31/2015")</f>
        <v>11.050076000000001</v>
      </c>
      <c r="BI3" s="27">
        <f>[1]!snldata("12",$D3, "249588", "12/31/2014")</f>
        <v>11.581543</v>
      </c>
      <c r="BJ3" s="27">
        <f>[1]!snldata("12",$D3, "249588", "12/31/2013")</f>
        <v>10.917312000000001</v>
      </c>
      <c r="BK3" s="27">
        <f>[1]!snldata("12",$D3, "249588", "12/31/2012")</f>
        <v>10.897845999999999</v>
      </c>
      <c r="BL3" s="27">
        <f>[1]!snldata("12",$D3, "249589", "12/31/2016")</f>
        <v>39.917202000000003</v>
      </c>
      <c r="BM3" s="27">
        <f>[1]!snldata("12",$D3, "249589", "12/31/2015")</f>
        <v>59.246626999999997</v>
      </c>
      <c r="BN3" s="27">
        <f>[1]!snldata("12",$D3, "249589", "12/31/2014")</f>
        <v>88.791072999999997</v>
      </c>
      <c r="BO3" s="27">
        <f>[1]!snldata("12",$D3, "249589", "12/31/2013")</f>
        <v>67.328548999999995</v>
      </c>
      <c r="BP3" s="27">
        <f>[1]!snldata("12",$D3, "249589", "12/31/2012")</f>
        <v>44.822400000000002</v>
      </c>
      <c r="BQ3" s="16" t="str">
        <f>[1]!snldata("12",$D3, "249597", "12/31/2016")</f>
        <v>EIA 923 (767 - Page 4 Generator Data)</v>
      </c>
      <c r="BR3" s="29" t="str">
        <f>[1]!snldata("12",$D3, "225552", "2016Y")</f>
        <v>NA</v>
      </c>
      <c r="BS3" s="17" t="b">
        <f>IF(AVERAGE(AW3:BA3)&gt;40,"Base")</f>
        <v>0</v>
      </c>
    </row>
    <row r="4" spans="1:71" x14ac:dyDescent="0.2">
      <c r="A4" s="19" t="s">
        <v>145</v>
      </c>
      <c r="C4" s="20" t="s">
        <v>147</v>
      </c>
      <c r="D4" s="20">
        <v>1539</v>
      </c>
      <c r="E4" s="24" t="str">
        <f>[1]!snldata("12",D4,"229507")</f>
        <v>NRG Northeast Generating LLC</v>
      </c>
      <c r="F4" s="24" t="str">
        <f>[1]!snldata("12",D4, "221692")</f>
        <v>NRG Astoria Gas Turbine Operations, Inc.</v>
      </c>
      <c r="G4" s="47">
        <v>404</v>
      </c>
      <c r="H4" s="41" t="s">
        <v>13</v>
      </c>
      <c r="I4" s="41">
        <v>1223.5999999999999</v>
      </c>
      <c r="J4" s="42">
        <f>[1]!snldata("12",D4,"221708")</f>
        <v>100</v>
      </c>
      <c r="K4" s="25" t="str">
        <f>IFERROR([1]!snldata("12",D4, "221969"),0)</f>
        <v>NA</v>
      </c>
      <c r="L4" s="50" t="s">
        <v>14</v>
      </c>
      <c r="M4" s="24" t="str">
        <f>[1]!snldata("12",D4, "241198")</f>
        <v>Gas Turbine</v>
      </c>
      <c r="N4" s="24" t="str">
        <f>[1]!snldata("12",D4, "221981")</f>
        <v>Gas</v>
      </c>
      <c r="O4" s="24" t="str">
        <f>[1]!snldata("12",D4, "246613")</f>
        <v>Switching</v>
      </c>
      <c r="P4" s="24">
        <f>[1]!snldata("12",D4, "221972")</f>
        <v>1970</v>
      </c>
      <c r="Q4" s="24" t="str">
        <f>[1]!snldata("12",D4, "229687")</f>
        <v>NPCC</v>
      </c>
      <c r="R4" s="24" t="str">
        <f>[1]!snldata("12",D4, "229688")</f>
        <v>NY</v>
      </c>
      <c r="S4" s="24" t="str">
        <f>[1]!snldata("12",D4, "231906")</f>
        <v>New York</v>
      </c>
      <c r="T4" s="26"/>
      <c r="U4" s="24" t="str">
        <f>[1]!snldata("12",D4, "221802")</f>
        <v>NY</v>
      </c>
      <c r="V4" s="24" t="str">
        <f>[1]!snldata("12",D4, "221801")</f>
        <v>Queens</v>
      </c>
      <c r="W4" s="24" t="str">
        <f>[1]!snldata("12",D4, "221800")</f>
        <v>New York</v>
      </c>
      <c r="X4" s="16" t="str">
        <f>[1]!snldata("12",D4, "241235")</f>
        <v>NA</v>
      </c>
      <c r="Y4" s="16" t="str">
        <f>[1]!snldata("12",D4, "241236")</f>
        <v>NA</v>
      </c>
      <c r="Z4" s="27" t="str">
        <f>[1]!snldata("12",D4,"241233")</f>
        <v>NA</v>
      </c>
      <c r="AA4" s="28" t="str">
        <f>[1]!snldata("12",D4, "222074")</f>
        <v/>
      </c>
      <c r="AB4" s="16" t="str">
        <f>[1]!snldata("12",$D4, "229694")</f>
        <v/>
      </c>
      <c r="AC4" s="16" t="str">
        <f>[1]!snldata("12",$D4, "229695")</f>
        <v>CAIR NOx Ozone Season</v>
      </c>
      <c r="AD4" s="16" t="str">
        <f>[1]!snldata("12",$D4, "229697")</f>
        <v>Regional Greenhouse Gas</v>
      </c>
      <c r="AE4" s="16" t="str">
        <f>[1]!snldata("12",$D4, "222078")</f>
        <v>No</v>
      </c>
      <c r="AF4" s="16" t="str">
        <f>[1]!snldata("12",$D4, "255708")</f>
        <v>No</v>
      </c>
      <c r="AG4" s="16" t="str">
        <f>[1]!snldata("12",D4, "243303")</f>
        <v/>
      </c>
      <c r="AH4" s="29">
        <f>[1]!snldata("12",D4, "249581", "12/31/2016")</f>
        <v>715637.99990000005</v>
      </c>
      <c r="AI4" s="29">
        <f>[1]!snldata("12",$D4, "249581", "12/31/2015")</f>
        <v>566245.99979999999</v>
      </c>
      <c r="AJ4" s="29">
        <f>[1]!snldata("12",$D4, "249581", "12/31/2014")</f>
        <v>783991.99979999999</v>
      </c>
      <c r="AK4" s="29">
        <f>[1]!snldata("12",$D4, "249581", "12/31/2013")</f>
        <v>861295</v>
      </c>
      <c r="AL4" s="29">
        <f>[1]!snldata("12",$D4, "249581", "12/31/2012")</f>
        <v>1371426.0001000001</v>
      </c>
      <c r="AM4" s="29">
        <f>[1]!snldata("12",$D4, "224014", "2016Y")</f>
        <v>14865</v>
      </c>
      <c r="AN4" s="29">
        <f>[1]!snldata("12",$D4, "224014", "2015Y")</f>
        <v>14697</v>
      </c>
      <c r="AO4" s="29">
        <f>[1]!snldata("12",$D4, "224014", "2014Y")</f>
        <v>14445</v>
      </c>
      <c r="AP4" s="29">
        <f>[1]!snldata("12",$D4, "224014", "2013Y")</f>
        <v>14841</v>
      </c>
      <c r="AQ4" s="29">
        <f>[1]!snldata("12",$D4, "224014", "2012Y")</f>
        <v>14569</v>
      </c>
      <c r="AR4" s="29">
        <f>[1]!snldata("12",$D4, "224013", "2016Y")</f>
        <v>48144</v>
      </c>
      <c r="AS4" s="29">
        <f>[1]!snldata("12",$D4, "224013", "2015Y")</f>
        <v>38529</v>
      </c>
      <c r="AT4" s="29">
        <f>[1]!snldata("12",$D4, "224013", "2014Y")</f>
        <v>54276</v>
      </c>
      <c r="AU4" s="29">
        <f>[1]!snldata("12",$D4, "224013", "2013Y")</f>
        <v>58034</v>
      </c>
      <c r="AV4" s="29">
        <f>[1]!snldata("12",$D4, "224013", "2012Y")</f>
        <v>94135</v>
      </c>
      <c r="AW4" s="27">
        <f>[1]!snldata("12",$D4, "224015", "2016Y")</f>
        <v>0.83156946092245343</v>
      </c>
      <c r="AX4" s="27">
        <f>[1]!snldata("12",$D4, "224015", "2015Y")</f>
        <v>0.66731720091532043</v>
      </c>
      <c r="AY4" s="27">
        <f>[1]!snldata("12",$D4, "224015", "2014Y")</f>
        <v>0.95380086375598894</v>
      </c>
      <c r="AZ4" s="27">
        <f>[1]!snldata("12",$D4, "224015", "2013Y")</f>
        <v>1.0174912985330762</v>
      </c>
      <c r="BA4" s="27">
        <f>[1]!snldata("12",$D4, "224015", "2012Y")</f>
        <v>1.6454235986482968</v>
      </c>
      <c r="BB4" s="27">
        <f>[1]!snldata("12",$D4, "249583", "12/31/2016")</f>
        <v>17.113885</v>
      </c>
      <c r="BC4" s="27">
        <f>[1]!snldata("12",$D4, "249583", "12/31/2015")</f>
        <v>20.336686</v>
      </c>
      <c r="BD4" s="27">
        <f>[1]!snldata("12",$D4, "249583", "12/31/2014")</f>
        <v>12.280749999999999</v>
      </c>
      <c r="BE4" s="27">
        <f>[1]!snldata("12",$D4, "249583", "12/31/2013")</f>
        <v>12.884646999999999</v>
      </c>
      <c r="BF4" s="27">
        <f>[1]!snldata("12",$D4, "249583", "12/31/2012")</f>
        <v>9.1777040000000003</v>
      </c>
      <c r="BG4" s="27">
        <f>[1]!snldata("12",$D4, "249588", "12/31/2016")</f>
        <v>3.3498960000000002</v>
      </c>
      <c r="BH4" s="27">
        <f>[1]!snldata("12",$D4, "249588", "12/31/2015")</f>
        <v>3.2579189999999998</v>
      </c>
      <c r="BI4" s="27">
        <f>[1]!snldata("12",$D4, "249588", "12/31/2014")</f>
        <v>3.6412309999999999</v>
      </c>
      <c r="BJ4" s="27">
        <f>[1]!snldata("12",$D4, "249588", "12/31/2013")</f>
        <v>3.543927</v>
      </c>
      <c r="BK4" s="27">
        <f>[1]!snldata("12",$D4, "249588", "12/31/2012")</f>
        <v>3.6845210000000002</v>
      </c>
      <c r="BL4" s="27">
        <f>[1]!snldata("12",$D4, "249589", "12/31/2016")</f>
        <v>103.338753</v>
      </c>
      <c r="BM4" s="27">
        <f>[1]!snldata("12",$D4, "249589", "12/31/2015")</f>
        <v>141.79915299999999</v>
      </c>
      <c r="BN4" s="27">
        <f>[1]!snldata("12",$D4, "249589", "12/31/2014")</f>
        <v>207.272594</v>
      </c>
      <c r="BO4" s="27">
        <f>[1]!snldata("12",$D4, "249589", "12/31/2013")</f>
        <v>154.56627900000001</v>
      </c>
      <c r="BP4" s="27">
        <f>[1]!snldata("12",$D4, "249589", "12/31/2012")</f>
        <v>92.718778</v>
      </c>
      <c r="BQ4" s="16" t="str">
        <f>[1]!snldata("12",$D4, "249597", "12/31/2016")</f>
        <v>EIA 923 based on unit capacity allocation</v>
      </c>
      <c r="BR4" s="29" t="str">
        <f>[1]!snldata("12",$D4, "225552", "2016Y")</f>
        <v>NA</v>
      </c>
      <c r="BS4" s="17" t="s">
        <v>104</v>
      </c>
    </row>
    <row r="5" spans="1:71" x14ac:dyDescent="0.2">
      <c r="A5" s="19" t="s">
        <v>145</v>
      </c>
      <c r="C5" s="20" t="s">
        <v>148</v>
      </c>
      <c r="D5" s="20">
        <v>1576</v>
      </c>
      <c r="E5" s="24" t="str">
        <f>[1]!snldata("12",D5,"229507")</f>
        <v>NRG Power Midwest LP.</v>
      </c>
      <c r="F5" s="24" t="str">
        <f>[1]!snldata("12",D5, "221692")</f>
        <v>NRG Power Midwest LP.</v>
      </c>
      <c r="G5" s="47">
        <v>638</v>
      </c>
      <c r="H5" s="41" t="s">
        <v>13</v>
      </c>
      <c r="I5" s="41">
        <v>330</v>
      </c>
      <c r="J5" s="42">
        <f>[1]!snldata("12",D5,"221708")</f>
        <v>100</v>
      </c>
      <c r="K5" s="25" t="str">
        <f>IFERROR([1]!snldata("12",D5, "221969"),0)</f>
        <v>NA</v>
      </c>
      <c r="L5" s="50" t="s">
        <v>14</v>
      </c>
      <c r="M5" s="24" t="str">
        <f>[1]!snldata("12",D5, "241198")</f>
        <v>Steam Turbine</v>
      </c>
      <c r="N5" s="24" t="str">
        <f>[1]!snldata("12",D5, "221981")</f>
        <v>Coal</v>
      </c>
      <c r="O5" s="24" t="str">
        <f>[1]!snldata("12",D5, "246613")</f>
        <v/>
      </c>
      <c r="P5" s="24">
        <f>[1]!snldata("12",D5, "221972")</f>
        <v>1949</v>
      </c>
      <c r="Q5" s="24" t="str">
        <f>[1]!snldata("12",D5, "229687")</f>
        <v>RFC</v>
      </c>
      <c r="R5" s="24" t="str">
        <f>[1]!snldata("12",D5, "229688")</f>
        <v>R-PJM</v>
      </c>
      <c r="S5" s="24" t="str">
        <f>[1]!snldata("12",D5, "231906")</f>
        <v>PJM</v>
      </c>
      <c r="T5" s="26"/>
      <c r="U5" s="24" t="str">
        <f>[1]!snldata("12",D5, "221802")</f>
        <v>OH</v>
      </c>
      <c r="V5" s="24" t="str">
        <f>[1]!snldata("12",D5, "221801")</f>
        <v>Lorain</v>
      </c>
      <c r="W5" s="24" t="str">
        <f>[1]!snldata("12",D5, "221800")</f>
        <v>Avon Lake</v>
      </c>
      <c r="X5" s="16" t="str">
        <f>[1]!snldata("12",D5, "241235")</f>
        <v>NA</v>
      </c>
      <c r="Y5" s="16" t="str">
        <f>[1]!snldata("12",D5, "241236")</f>
        <v>NA</v>
      </c>
      <c r="Z5" s="27" t="str">
        <f>[1]!snldata("12",D5,"241233")</f>
        <v>NA</v>
      </c>
      <c r="AA5" s="28" t="str">
        <f>[1]!snldata("12",D5, "222074")</f>
        <v/>
      </c>
      <c r="AB5" s="16" t="str">
        <f>[1]!snldata("12",$D5, "229694")</f>
        <v>Acid Rain</v>
      </c>
      <c r="AC5" s="16" t="str">
        <f>[1]!snldata("12",$D5, "229695")</f>
        <v>CAIR NOx Ozone Season</v>
      </c>
      <c r="AD5" s="16" t="str">
        <f>[1]!snldata("12",$D5, "229697")</f>
        <v/>
      </c>
      <c r="AE5" s="16" t="str">
        <f>[1]!snldata("12",$D5, "222078")</f>
        <v>Yes</v>
      </c>
      <c r="AF5" s="16" t="str">
        <f>[1]!snldata("12",$D5, "255708")</f>
        <v>Yes</v>
      </c>
      <c r="AG5" s="16" t="str">
        <f>[1]!snldata("12",D5, "243303")</f>
        <v/>
      </c>
      <c r="AH5" s="29">
        <f>[1]!snldata("12",D5, "249581", "12/31/2016")</f>
        <v>11791313</v>
      </c>
      <c r="AI5" s="29">
        <f>[1]!snldata("12",$D5, "249581", "12/31/2015")</f>
        <v>26807442</v>
      </c>
      <c r="AJ5" s="29">
        <f>[1]!snldata("12",$D5, "249581", "12/31/2014")</f>
        <v>21516618</v>
      </c>
      <c r="AK5" s="29">
        <f>[1]!snldata("12",$D5, "249581", "12/31/2013")</f>
        <v>28221108</v>
      </c>
      <c r="AL5" s="29">
        <f>[1]!snldata("12",$D5, "249581", "12/31/2012")</f>
        <v>25615767</v>
      </c>
      <c r="AM5" s="29">
        <f>[1]!snldata("12",$D5, "224014", "2016Y")</f>
        <v>10383</v>
      </c>
      <c r="AN5" s="29">
        <f>[1]!snldata("12",$D5, "224014", "2015Y")</f>
        <v>9735</v>
      </c>
      <c r="AO5" s="29">
        <f>[1]!snldata("12",$D5, "224014", "2014Y")</f>
        <v>10021</v>
      </c>
      <c r="AP5" s="29">
        <f>[1]!snldata("12",$D5, "224014", "2013Y")</f>
        <v>9757</v>
      </c>
      <c r="AQ5" s="29">
        <f>[1]!snldata("12",$D5, "224014", "2012Y")</f>
        <v>9685</v>
      </c>
      <c r="AR5" s="29">
        <f>[1]!snldata("12",$D5, "224013", "2016Y")</f>
        <v>1100541</v>
      </c>
      <c r="AS5" s="29">
        <f>[1]!snldata("12",$D5, "224013", "2015Y")</f>
        <v>2753681</v>
      </c>
      <c r="AT5" s="29">
        <f>[1]!snldata("12",$D5, "224013", "2014Y")</f>
        <v>2147107</v>
      </c>
      <c r="AU5" s="29">
        <f>[1]!snldata("12",$D5, "224013", "2013Y")</f>
        <v>2892409</v>
      </c>
      <c r="AV5" s="29">
        <f>[1]!snldata("12",$D5, "224013", "2012Y")</f>
        <v>2644887</v>
      </c>
      <c r="AW5" s="27">
        <f>[1]!snldata("12",$D5, "224015", "2016Y")</f>
        <v>17.64637689525129</v>
      </c>
      <c r="AX5" s="27">
        <f>[1]!snldata("12",$D5, "224015", "2015Y")</f>
        <v>44.274245932214292</v>
      </c>
      <c r="AY5" s="27">
        <f>[1]!snldata("12",$D5, "224015", "2014Y")</f>
        <v>34.521625184899349</v>
      </c>
      <c r="AZ5" s="27">
        <f>[1]!snldata("12",$D5, "224015", "2013Y")</f>
        <v>46.504743070293912</v>
      </c>
      <c r="BA5" s="27">
        <f>[1]!snldata("12",$D5, "224015", "2012Y")</f>
        <v>42.408845147387055</v>
      </c>
      <c r="BB5" s="27">
        <f>[1]!snldata("12",$D5, "249583", "12/31/2016")</f>
        <v>7.9949769999999996</v>
      </c>
      <c r="BC5" s="27">
        <f>[1]!snldata("12",$D5, "249583", "12/31/2015")</f>
        <v>3.8073269999999999</v>
      </c>
      <c r="BD5" s="27">
        <f>[1]!snldata("12",$D5, "249583", "12/31/2014")</f>
        <v>4.4997449999999999</v>
      </c>
      <c r="BE5" s="27">
        <f>[1]!snldata("12",$D5, "249583", "12/31/2013")</f>
        <v>3.5558510000000001</v>
      </c>
      <c r="BF5" s="27">
        <f>[1]!snldata("12",$D5, "249583", "12/31/2012")</f>
        <v>3.8262830000000001</v>
      </c>
      <c r="BG5" s="27">
        <f>[1]!snldata("12",$D5, "249588", "12/31/2016")</f>
        <v>25.080739000000001</v>
      </c>
      <c r="BH5" s="27">
        <f>[1]!snldata("12",$D5, "249588", "12/31/2015")</f>
        <v>26.141694999999999</v>
      </c>
      <c r="BI5" s="27">
        <f>[1]!snldata("12",$D5, "249588", "12/31/2014")</f>
        <v>25.439895</v>
      </c>
      <c r="BJ5" s="27">
        <f>[1]!snldata("12",$D5, "249588", "12/31/2013")</f>
        <v>24.422343000000001</v>
      </c>
      <c r="BK5" s="27">
        <f>[1]!snldata("12",$D5, "249588", "12/31/2012")</f>
        <v>26.140277000000001</v>
      </c>
      <c r="BL5" s="27">
        <f>[1]!snldata("12",$D5, "249589", "12/31/2016")</f>
        <v>52.662289000000001</v>
      </c>
      <c r="BM5" s="27">
        <f>[1]!snldata("12",$D5, "249589", "12/31/2015")</f>
        <v>40.908312000000002</v>
      </c>
      <c r="BN5" s="27">
        <f>[1]!snldata("12",$D5, "249589", "12/31/2014")</f>
        <v>49.128810000000001</v>
      </c>
      <c r="BO5" s="27">
        <f>[1]!snldata("12",$D5, "249589", "12/31/2013")</f>
        <v>44.061190000000003</v>
      </c>
      <c r="BP5" s="27">
        <f>[1]!snldata("12",$D5, "249589", "12/31/2012")</f>
        <v>47.558518999999997</v>
      </c>
      <c r="BQ5" s="16" t="str">
        <f>[1]!snldata("12",$D5, "249597", "12/31/2016")</f>
        <v>EIA 923 (767 - Page 4 Generator Data)</v>
      </c>
      <c r="BR5" s="29" t="str">
        <f>[1]!snldata("12",$D5, "225552", "2016Y")</f>
        <v>NA</v>
      </c>
      <c r="BS5" s="17" t="b">
        <f t="shared" ref="BS5:BS27" si="0">IF(AVERAGE(AW5:BA5)&lt;10, "Peaking")</f>
        <v>0</v>
      </c>
    </row>
    <row r="6" spans="1:71" x14ac:dyDescent="0.2">
      <c r="A6" s="19" t="s">
        <v>145</v>
      </c>
      <c r="C6" s="20" t="s">
        <v>149</v>
      </c>
      <c r="D6" s="20">
        <v>1577</v>
      </c>
      <c r="E6" s="24" t="str">
        <f>[1]!snldata("12",D6,"229507")</f>
        <v>Orion Power Holdings, Inc.</v>
      </c>
      <c r="F6" s="24" t="str">
        <f>[1]!snldata("12",D6, "221692")</f>
        <v>NRG Power Midwest LP.</v>
      </c>
      <c r="G6" s="47">
        <v>21</v>
      </c>
      <c r="H6" s="41" t="s">
        <v>13</v>
      </c>
      <c r="I6" s="41">
        <v>655</v>
      </c>
      <c r="J6" s="42">
        <f>[1]!snldata("12",D6,"221708")</f>
        <v>100</v>
      </c>
      <c r="K6" s="25" t="str">
        <f>IFERROR([1]!snldata("12",D6, "221969"),0)</f>
        <v>NA</v>
      </c>
      <c r="L6" s="50" t="s">
        <v>14</v>
      </c>
      <c r="M6" s="24" t="str">
        <f>[1]!snldata("12",D6, "241198")</f>
        <v>Gas Turbine</v>
      </c>
      <c r="N6" s="24" t="str">
        <f>[1]!snldata("12",D6, "221981")</f>
        <v>Oil</v>
      </c>
      <c r="O6" s="24" t="str">
        <f>[1]!snldata("12",D6, "246613")</f>
        <v/>
      </c>
      <c r="P6" s="24">
        <f>[1]!snldata("12",D6, "221972")</f>
        <v>1968</v>
      </c>
      <c r="Q6" s="24" t="str">
        <f>[1]!snldata("12",D6, "229687")</f>
        <v>RFC</v>
      </c>
      <c r="R6" s="24" t="str">
        <f>[1]!snldata("12",D6, "229688")</f>
        <v>R-PJM</v>
      </c>
      <c r="S6" s="24" t="str">
        <f>[1]!snldata("12",D6, "231906")</f>
        <v>PJM</v>
      </c>
      <c r="T6" s="26"/>
      <c r="U6" s="24" t="str">
        <f>[1]!snldata("12",D6, "221802")</f>
        <v>OH</v>
      </c>
      <c r="V6" s="24" t="str">
        <f>[1]!snldata("12",D6, "221801")</f>
        <v>Lorain</v>
      </c>
      <c r="W6" s="24" t="str">
        <f>[1]!snldata("12",D6, "221800")</f>
        <v>Avon Lake</v>
      </c>
      <c r="X6" s="16" t="str">
        <f>[1]!snldata("12",D6, "241235")</f>
        <v>NA</v>
      </c>
      <c r="Y6" s="16" t="str">
        <f>[1]!snldata("12",D6, "241236")</f>
        <v>NA</v>
      </c>
      <c r="Z6" s="27" t="str">
        <f>[1]!snldata("12",D6,"241233")</f>
        <v>NA</v>
      </c>
      <c r="AA6" s="28" t="str">
        <f>[1]!snldata("12",D6, "222074")</f>
        <v/>
      </c>
      <c r="AB6" s="16" t="str">
        <f>[1]!snldata("12",$D6, "229694")</f>
        <v/>
      </c>
      <c r="AC6" s="16" t="str">
        <f>[1]!snldata("12",$D6, "229695")</f>
        <v>CAIR NOx Ozone Season</v>
      </c>
      <c r="AD6" s="16" t="str">
        <f>[1]!snldata("12",$D6, "229697")</f>
        <v/>
      </c>
      <c r="AE6" s="16" t="str">
        <f>[1]!snldata("12",$D6, "222078")</f>
        <v>No</v>
      </c>
      <c r="AF6" s="16" t="str">
        <f>[1]!snldata("12",$D6, "255708")</f>
        <v>No</v>
      </c>
      <c r="AG6" s="16" t="str">
        <f>[1]!snldata("12",D6, "243303")</f>
        <v/>
      </c>
      <c r="AH6" s="29">
        <f>[1]!snldata("12",D6, "249581", "12/31/2016")</f>
        <v>2546</v>
      </c>
      <c r="AI6" s="29">
        <f>[1]!snldata("12",$D6, "249581", "12/31/2015")</f>
        <v>3161</v>
      </c>
      <c r="AJ6" s="29">
        <f>[1]!snldata("12",$D6, "249581", "12/31/2014")</f>
        <v>4941</v>
      </c>
      <c r="AK6" s="29">
        <f>[1]!snldata("12",$D6, "249581", "12/31/2013")</f>
        <v>13829</v>
      </c>
      <c r="AL6" s="29">
        <f>[1]!snldata("12",$D6, "249581", "12/31/2012")</f>
        <v>517</v>
      </c>
      <c r="AM6" s="29" t="str">
        <f>[1]!snldata("12",$D6, "224014", "2016Y")</f>
        <v>NA</v>
      </c>
      <c r="AN6" s="29" t="str">
        <f>[1]!snldata("12",$D6, "224014", "2015Y")</f>
        <v>NA</v>
      </c>
      <c r="AO6" s="29" t="str">
        <f>[1]!snldata("12",$D6, "224014", "2014Y")</f>
        <v>NA</v>
      </c>
      <c r="AP6" s="29">
        <f>[1]!snldata("12",$D6, "224014", "2013Y")</f>
        <v>29299</v>
      </c>
      <c r="AQ6" s="29" t="str">
        <f>[1]!snldata("12",$D6, "224014", "2012Y")</f>
        <v>NA</v>
      </c>
      <c r="AR6" s="29">
        <f>[1]!snldata("12",$D6, "224013", "2016Y")</f>
        <v>-245</v>
      </c>
      <c r="AS6" s="29">
        <f>[1]!snldata("12",$D6, "224013", "2015Y")</f>
        <v>-74</v>
      </c>
      <c r="AT6" s="29">
        <f>[1]!snldata("12",$D6, "224013", "2014Y")</f>
        <v>-50</v>
      </c>
      <c r="AU6" s="29">
        <f>[1]!snldata("12",$D6, "224013", "2013Y")</f>
        <v>472</v>
      </c>
      <c r="AV6" s="29">
        <f>[1]!snldata("12",$D6, "224013", "2012Y")</f>
        <v>-294</v>
      </c>
      <c r="AW6" s="27">
        <f>[1]!snldata("12",$D6, "224015", "2016Y")</f>
        <v>-9.2972070431086823E-2</v>
      </c>
      <c r="AX6" s="27">
        <f>[1]!snldata("12",$D6, "224015", "2015Y")</f>
        <v>-2.8158295281582951E-2</v>
      </c>
      <c r="AY6" s="27">
        <f>[1]!snldata("12",$D6, "224015", "2014Y")</f>
        <v>-1.9025875190258751E-2</v>
      </c>
      <c r="AZ6" s="27">
        <f>[1]!snldata("12",$D6, "224015", "2013Y")</f>
        <v>0.17960426179604261</v>
      </c>
      <c r="BA6" s="27">
        <f>[1]!snldata("12",$D6, "224015", "2012Y")</f>
        <v>-0.11156648451730419</v>
      </c>
      <c r="BB6" s="27">
        <f>[1]!snldata("12",$D6, "249583", "12/31/2016")</f>
        <v>3.807661</v>
      </c>
      <c r="BC6" s="27">
        <f>[1]!snldata("12",$D6, "249583", "12/31/2015")</f>
        <v>3.722054</v>
      </c>
      <c r="BD6" s="27">
        <f>[1]!snldata("12",$D6, "249583", "12/31/2014")</f>
        <v>239.98236900000001</v>
      </c>
      <c r="BE6" s="27">
        <f>[1]!snldata("12",$D6, "249583", "12/31/2013")</f>
        <v>234.586871</v>
      </c>
      <c r="BF6" s="27">
        <f>[1]!snldata("12",$D6, "249583", "12/31/2012")</f>
        <v>7.8238450000000004</v>
      </c>
      <c r="BG6" s="27">
        <f>[1]!snldata("12",$D6, "249588", "12/31/2016")</f>
        <v>4.9747570000000003</v>
      </c>
      <c r="BH6" s="27">
        <f>[1]!snldata("12",$D6, "249588", "12/31/2015")</f>
        <v>4.8629110000000004</v>
      </c>
      <c r="BI6" s="27">
        <f>[1]!snldata("12",$D6, "249588", "12/31/2014")</f>
        <v>10.747118</v>
      </c>
      <c r="BJ6" s="27">
        <f>[1]!snldata("12",$D6, "249588", "12/31/2013")</f>
        <v>10.505492</v>
      </c>
      <c r="BK6" s="27">
        <f>[1]!snldata("12",$D6, "249588", "12/31/2012")</f>
        <v>3.8747020000000001</v>
      </c>
      <c r="BL6" s="27">
        <f>[1]!snldata("12",$D6, "249589", "12/31/2016")</f>
        <v>148.967623</v>
      </c>
      <c r="BM6" s="27">
        <f>[1]!snldata("12",$D6, "249589", "12/31/2015")</f>
        <v>177.93944999999999</v>
      </c>
      <c r="BN6" s="27">
        <f>[1]!snldata("12",$D6, "249589", "12/31/2014")</f>
        <v>1182.041923</v>
      </c>
      <c r="BO6" s="27">
        <f>[1]!snldata("12",$D6, "249589", "12/31/2013")</f>
        <v>1572.6086889999999</v>
      </c>
      <c r="BP6" s="27">
        <f>[1]!snldata("12",$D6, "249589", "12/31/2012")</f>
        <v>299.00151499999998</v>
      </c>
      <c r="BQ6" s="16" t="str">
        <f>[1]!snldata("12",$D6, "249597", "12/31/2016")</f>
        <v>EIA 923 (906 - Page 1 Generation and Fuel Data)</v>
      </c>
      <c r="BR6" s="29" t="str">
        <f>[1]!snldata("12",$D6, "225552", "2016Y")</f>
        <v>NA</v>
      </c>
      <c r="BS6" s="17" t="s">
        <v>104</v>
      </c>
    </row>
    <row r="7" spans="1:71" x14ac:dyDescent="0.2">
      <c r="A7" s="19" t="s">
        <v>150</v>
      </c>
      <c r="C7" s="20" t="s">
        <v>151</v>
      </c>
      <c r="D7" s="20">
        <v>1130</v>
      </c>
      <c r="E7" s="24" t="str">
        <f>[1]!snldata("12",D7,"229507")</f>
        <v>Multi-Owned</v>
      </c>
      <c r="F7" s="24" t="str">
        <f>[1]!snldata("12",D7, "221692")</f>
        <v>NRG South Central Operations Inc</v>
      </c>
      <c r="G7" s="47">
        <v>225</v>
      </c>
      <c r="H7" s="41" t="s">
        <v>13</v>
      </c>
      <c r="I7" s="41">
        <v>1138.5999999999999</v>
      </c>
      <c r="J7" s="42" t="str">
        <f>[1]!snldata("12",D7,"221708")</f>
        <v>NA</v>
      </c>
      <c r="K7" s="25" t="str">
        <f>IFERROR([1]!snldata("12",D7, "221969"),0)</f>
        <v>NA</v>
      </c>
      <c r="L7" s="50" t="s">
        <v>14</v>
      </c>
      <c r="M7" s="24" t="str">
        <f>[1]!snldata("12",D7, "241198")</f>
        <v>Gas Turbine</v>
      </c>
      <c r="N7" s="24" t="str">
        <f>[1]!snldata("12",D7, "221981")</f>
        <v>Gas</v>
      </c>
      <c r="O7" s="24" t="str">
        <f>[1]!snldata("12",D7, "246613")</f>
        <v/>
      </c>
      <c r="P7" s="24">
        <f>[1]!snldata("12",D7, "221972")</f>
        <v>2002</v>
      </c>
      <c r="Q7" s="24" t="str">
        <f>[1]!snldata("12",D7, "229687")</f>
        <v>SERC</v>
      </c>
      <c r="R7" s="24" t="str">
        <f>[1]!snldata("12",D7, "229688")</f>
        <v>DELTA</v>
      </c>
      <c r="S7" s="24" t="str">
        <f>[1]!snldata("12",D7, "231906")</f>
        <v>MISO</v>
      </c>
      <c r="T7" s="26"/>
      <c r="U7" s="24" t="str">
        <f>[1]!snldata("12",D7, "221802")</f>
        <v>LA</v>
      </c>
      <c r="V7" s="24" t="str">
        <f>[1]!snldata("12",D7, "221801")</f>
        <v>Acadia</v>
      </c>
      <c r="W7" s="24" t="str">
        <f>[1]!snldata("12",D7, "221800")</f>
        <v>Jennings</v>
      </c>
      <c r="X7" s="16" t="str">
        <f>[1]!snldata("12",D7, "241235")</f>
        <v>NA</v>
      </c>
      <c r="Y7" s="16" t="str">
        <f>[1]!snldata("12",D7, "241236")</f>
        <v>NA</v>
      </c>
      <c r="Z7" s="27" t="str">
        <f>[1]!snldata("12",D7,"241233")</f>
        <v>NA</v>
      </c>
      <c r="AA7" s="28" t="str">
        <f>[1]!snldata("12",D7, "222074")</f>
        <v/>
      </c>
      <c r="AB7" s="16" t="str">
        <f>[1]!snldata("12",$D7, "229694")</f>
        <v>Acid Rain</v>
      </c>
      <c r="AC7" s="16" t="str">
        <f>[1]!snldata("12",$D7, "229695")</f>
        <v>CAIR NOx Ozone Season</v>
      </c>
      <c r="AD7" s="16" t="str">
        <f>[1]!snldata("12",$D7, "229697")</f>
        <v/>
      </c>
      <c r="AE7" s="16" t="str">
        <f>[1]!snldata("12",$D7, "222078")</f>
        <v>No</v>
      </c>
      <c r="AF7" s="16" t="str">
        <f>[1]!snldata("12",$D7, "255708")</f>
        <v>No</v>
      </c>
      <c r="AG7" s="16" t="str">
        <f>[1]!snldata("12",D7, "243303")</f>
        <v/>
      </c>
      <c r="AH7" s="29">
        <f>[1]!snldata("12",D7, "249581", "12/31/2016")</f>
        <v>1574293.9998999999</v>
      </c>
      <c r="AI7" s="29">
        <f>[1]!snldata("12",$D7, "249581", "12/31/2015")</f>
        <v>1366909.9998999999</v>
      </c>
      <c r="AJ7" s="29">
        <f>[1]!snldata("12",$D7, "249581", "12/31/2014")</f>
        <v>2060707.0001000001</v>
      </c>
      <c r="AK7" s="29">
        <f>[1]!snldata("12",$D7, "249581", "12/31/2013")</f>
        <v>859776</v>
      </c>
      <c r="AL7" s="29">
        <f>[1]!snldata("12",$D7, "249581", "12/31/2012")</f>
        <v>1675944.9998999999</v>
      </c>
      <c r="AM7" s="29">
        <f>[1]!snldata("12",$D7, "224014", "2016Y")</f>
        <v>12782</v>
      </c>
      <c r="AN7" s="29">
        <f>[1]!snldata("12",$D7, "224014", "2015Y")</f>
        <v>13027</v>
      </c>
      <c r="AO7" s="29">
        <f>[1]!snldata("12",$D7, "224014", "2014Y")</f>
        <v>13313</v>
      </c>
      <c r="AP7" s="29">
        <f>[1]!snldata("12",$D7, "224014", "2013Y")</f>
        <v>12644</v>
      </c>
      <c r="AQ7" s="29">
        <f>[1]!snldata("12",$D7, "224014", "2012Y")</f>
        <v>12822</v>
      </c>
      <c r="AR7" s="29">
        <f>[1]!snldata("12",$D7, "224013", "2016Y")</f>
        <v>123163</v>
      </c>
      <c r="AS7" s="29">
        <f>[1]!snldata("12",$D7, "224013", "2015Y")</f>
        <v>104928</v>
      </c>
      <c r="AT7" s="29">
        <f>[1]!snldata("12",$D7, "224013", "2014Y")</f>
        <v>154787</v>
      </c>
      <c r="AU7" s="29">
        <f>[1]!snldata("12",$D7, "224013", "2013Y")</f>
        <v>67999</v>
      </c>
      <c r="AV7" s="29">
        <f>[1]!snldata("12",$D7, "224013", "2012Y")</f>
        <v>130711</v>
      </c>
      <c r="AW7" s="27">
        <f>[1]!snldata("12",$D7, "224015", "2016Y")</f>
        <v>4.3816527208561018</v>
      </c>
      <c r="AX7" s="27">
        <f>[1]!snldata("12",$D7, "224015", "2015Y")</f>
        <v>3.743150684931507</v>
      </c>
      <c r="AY7" s="27">
        <f>[1]!snldata("12",$D7, "224015", "2014Y")</f>
        <v>5.5217965182648401</v>
      </c>
      <c r="AZ7" s="27">
        <f>[1]!snldata("12",$D7, "224015", "2013Y")</f>
        <v>2.4257634132420089</v>
      </c>
      <c r="BA7" s="27">
        <f>[1]!snldata("12",$D7, "224015", "2012Y")</f>
        <v>4.650180726320583</v>
      </c>
      <c r="BB7" s="27">
        <f>[1]!snldata("12",$D7, "249583", "12/31/2016")</f>
        <v>3.9025889999999999</v>
      </c>
      <c r="BC7" s="27">
        <f>[1]!snldata("12",$D7, "249583", "12/31/2015")</f>
        <v>3.9572189999999998</v>
      </c>
      <c r="BD7" s="27">
        <f>[1]!snldata("12",$D7, "249583", "12/31/2014")</f>
        <v>2.9741930000000001</v>
      </c>
      <c r="BE7" s="27">
        <f>[1]!snldata("12",$D7, "249583", "12/31/2013")</f>
        <v>5.7183489999999999</v>
      </c>
      <c r="BF7" s="27">
        <f>[1]!snldata("12",$D7, "249583", "12/31/2012")</f>
        <v>3.7075130000000001</v>
      </c>
      <c r="BG7" s="27">
        <f>[1]!snldata("12",$D7, "249588", "12/31/2016")</f>
        <v>3.2432970000000001</v>
      </c>
      <c r="BH7" s="27">
        <f>[1]!snldata("12",$D7, "249588", "12/31/2015")</f>
        <v>3.173705</v>
      </c>
      <c r="BI7" s="27">
        <f>[1]!snldata("12",$D7, "249588", "12/31/2014")</f>
        <v>3.5727690000000001</v>
      </c>
      <c r="BJ7" s="27">
        <f>[1]!snldata("12",$D7, "249588", "12/31/2013")</f>
        <v>3.39019</v>
      </c>
      <c r="BK7" s="27">
        <f>[1]!snldata("12",$D7, "249588", "12/31/2012")</f>
        <v>3.5106099999999998</v>
      </c>
      <c r="BL7" s="27">
        <f>[1]!snldata("12",$D7, "249589", "12/31/2016")</f>
        <v>46.183045999999997</v>
      </c>
      <c r="BM7" s="27">
        <f>[1]!snldata("12",$D7, "249589", "12/31/2015")</f>
        <v>50.360723</v>
      </c>
      <c r="BN7" s="27">
        <f>[1]!snldata("12",$D7, "249589", "12/31/2014")</f>
        <v>71.070896000000005</v>
      </c>
      <c r="BO7" s="27">
        <f>[1]!snldata("12",$D7, "249589", "12/31/2013")</f>
        <v>71.083824000000007</v>
      </c>
      <c r="BP7" s="27">
        <f>[1]!snldata("12",$D7, "249589", "12/31/2012")</f>
        <v>50.314746999999997</v>
      </c>
      <c r="BQ7" s="16" t="str">
        <f>[1]!snldata("12",$D7, "249597", "12/31/2016")</f>
        <v>EIA 923 based on EPA CEMS unit gross allocation</v>
      </c>
      <c r="BR7" s="29" t="str">
        <f>[1]!snldata("12",$D7, "225552", "2016Y")</f>
        <v>NA</v>
      </c>
      <c r="BS7" s="17" t="b">
        <f t="shared" ref="BS7:BS43" si="1">IF(AVERAGE(AW7:BA7)&gt;40,"Base")</f>
        <v>0</v>
      </c>
    </row>
    <row r="8" spans="1:71" x14ac:dyDescent="0.2">
      <c r="A8" s="19" t="s">
        <v>150</v>
      </c>
      <c r="C8" s="20" t="s">
        <v>152</v>
      </c>
      <c r="D8" s="20">
        <v>1767</v>
      </c>
      <c r="E8" s="24" t="str">
        <f>[1]!snldata("12",D8,"229507")</f>
        <v>NRG South Central Generating LLC</v>
      </c>
      <c r="F8" s="24" t="str">
        <f>[1]!snldata("12",D8, "221692")</f>
        <v>Louisiana Generating LLC</v>
      </c>
      <c r="G8" s="47">
        <v>200</v>
      </c>
      <c r="H8" s="41" t="s">
        <v>13</v>
      </c>
      <c r="I8" s="41">
        <v>7.4</v>
      </c>
      <c r="J8" s="42">
        <f>[1]!snldata("12",D8,"221708")</f>
        <v>100</v>
      </c>
      <c r="K8" s="25" t="str">
        <f>IFERROR([1]!snldata("12",D8, "221969"),0)</f>
        <v>NA</v>
      </c>
      <c r="L8" s="50" t="s">
        <v>14</v>
      </c>
      <c r="M8" s="24" t="str">
        <f>[1]!snldata("12",D8, "241198")</f>
        <v>Steam Turbine</v>
      </c>
      <c r="N8" s="24" t="str">
        <f>[1]!snldata("12",D8, "221981")</f>
        <v>Gas</v>
      </c>
      <c r="O8" s="24" t="str">
        <f>[1]!snldata("12",D8, "246613")</f>
        <v/>
      </c>
      <c r="P8" s="24">
        <f>[1]!snldata("12",D8, "221972")</f>
        <v>1972</v>
      </c>
      <c r="Q8" s="24" t="str">
        <f>[1]!snldata("12",D8, "229687")</f>
        <v>SERC</v>
      </c>
      <c r="R8" s="24" t="str">
        <f>[1]!snldata("12",D8, "229688")</f>
        <v>DELTA</v>
      </c>
      <c r="S8" s="24" t="str">
        <f>[1]!snldata("12",D8, "231906")</f>
        <v>MISO</v>
      </c>
      <c r="T8" s="26"/>
      <c r="U8" s="24" t="str">
        <f>[1]!snldata("12",D8, "221802")</f>
        <v>LA</v>
      </c>
      <c r="V8" s="24" t="str">
        <f>[1]!snldata("12",D8, "221801")</f>
        <v>Pointe Coupee</v>
      </c>
      <c r="W8" s="24" t="str">
        <f>[1]!snldata("12",D8, "221800")</f>
        <v>Jarreau</v>
      </c>
      <c r="X8" s="16" t="str">
        <f>[1]!snldata("12",D8, "241235")</f>
        <v>NA</v>
      </c>
      <c r="Y8" s="16" t="str">
        <f>[1]!snldata("12",D8, "241236")</f>
        <v>NA</v>
      </c>
      <c r="Z8" s="27" t="str">
        <f>[1]!snldata("12",D8,"241233")</f>
        <v>NA</v>
      </c>
      <c r="AA8" s="28" t="str">
        <f>[1]!snldata("12",D8, "222074")</f>
        <v/>
      </c>
      <c r="AB8" s="16" t="str">
        <f>[1]!snldata("12",$D8, "229694")</f>
        <v>Acid Rain</v>
      </c>
      <c r="AC8" s="16" t="str">
        <f>[1]!snldata("12",$D8, "229695")</f>
        <v/>
      </c>
      <c r="AD8" s="16" t="str">
        <f>[1]!snldata("12",$D8, "229697")</f>
        <v/>
      </c>
      <c r="AE8" s="16" t="str">
        <f>[1]!snldata("12",$D8, "222078")</f>
        <v>No</v>
      </c>
      <c r="AF8" s="16" t="str">
        <f>[1]!snldata("12",$D8, "255708")</f>
        <v>No</v>
      </c>
      <c r="AG8" s="16" t="str">
        <f>[1]!snldata("12",D8, "243303")</f>
        <v>NRG - Big Cajun Electric, Coupee Psh., LA</v>
      </c>
      <c r="AH8" s="29">
        <f>[1]!snldata("12",D8, "249581", "12/31/2016")</f>
        <v>913991</v>
      </c>
      <c r="AI8" s="29">
        <f>[1]!snldata("12",$D8, "249581", "12/31/2015")</f>
        <v>78840</v>
      </c>
      <c r="AJ8" s="29">
        <f>[1]!snldata("12",$D8, "249581", "12/31/2014")</f>
        <v>259431</v>
      </c>
      <c r="AK8" s="29">
        <f>[1]!snldata("12",$D8, "249581", "12/31/2013")</f>
        <v>175616.7757</v>
      </c>
      <c r="AL8" s="29">
        <f>[1]!snldata("12",$D8, "249581", "12/31/2012")</f>
        <v>0</v>
      </c>
      <c r="AM8" s="29">
        <f>[1]!snldata("12",$D8, "224014", "2016Y")</f>
        <v>31151</v>
      </c>
      <c r="AN8" s="29">
        <f>[1]!snldata("12",$D8, "224014", "2015Y")</f>
        <v>12937</v>
      </c>
      <c r="AO8" s="29">
        <f>[1]!snldata("12",$D8, "224014", "2014Y")</f>
        <v>12306</v>
      </c>
      <c r="AP8" s="29">
        <f>[1]!snldata("12",$D8, "224014", "2013Y")</f>
        <v>10618</v>
      </c>
      <c r="AQ8" s="29" t="str">
        <f>[1]!snldata("12",$D8, "224014", "2012Y")</f>
        <v>NA</v>
      </c>
      <c r="AR8" s="29">
        <f>[1]!snldata("12",$D8, "224013", "2016Y")</f>
        <v>29341</v>
      </c>
      <c r="AS8" s="29">
        <f>[1]!snldata("12",$D8, "224013", "2015Y")</f>
        <v>6094</v>
      </c>
      <c r="AT8" s="29">
        <f>[1]!snldata("12",$D8, "224013", "2014Y")</f>
        <v>21082</v>
      </c>
      <c r="AU8" s="29">
        <f>[1]!snldata("12",$D8, "224013", "2013Y")</f>
        <v>12955</v>
      </c>
      <c r="AV8" s="29">
        <f>[1]!snldata("12",$D8, "224013", "2012Y")</f>
        <v>0</v>
      </c>
      <c r="AW8" s="27">
        <f>[1]!snldata("12",$D8, "224015", "2016Y")</f>
        <v>1.5183080808080809</v>
      </c>
      <c r="AX8" s="27">
        <f>[1]!snldata("12",$D8, "224015", "2015Y")</f>
        <v>0.31621004566210048</v>
      </c>
      <c r="AY8" s="27">
        <f>[1]!snldata("12",$D8, "224015", "2014Y")</f>
        <v>1.0939186384391864</v>
      </c>
      <c r="AZ8" s="27">
        <f>[1]!snldata("12",$D8, "224015", "2013Y")</f>
        <v>0.67221876297218763</v>
      </c>
      <c r="BA8" s="27">
        <f>[1]!snldata("12",$D8, "224015", "2012Y")</f>
        <v>0</v>
      </c>
      <c r="BB8" s="27">
        <f>[1]!snldata("12",$D8, "249583", "12/31/2016")</f>
        <v>38.393006999999997</v>
      </c>
      <c r="BC8" s="27">
        <f>[1]!snldata("12",$D8, "249583", "12/31/2015")</f>
        <v>37.529820999999998</v>
      </c>
      <c r="BD8" s="27">
        <f>[1]!snldata("12",$D8, "249583", "12/31/2014")</f>
        <v>36.686042</v>
      </c>
      <c r="BE8" s="27">
        <f>[1]!snldata("12",$D8, "249583", "12/31/2013")</f>
        <v>32.166331</v>
      </c>
      <c r="BF8" s="27">
        <f>[1]!snldata("12",$D8, "249583", "12/31/2012")</f>
        <v>2.821612</v>
      </c>
      <c r="BG8" s="27">
        <f>[1]!snldata("12",$D8, "249588", "12/31/2016")</f>
        <v>15.488315</v>
      </c>
      <c r="BH8" s="27">
        <f>[1]!snldata("12",$D8, "249588", "12/31/2015")</f>
        <v>13.424322999999999</v>
      </c>
      <c r="BI8" s="27">
        <f>[1]!snldata("12",$D8, "249588", "12/31/2014")</f>
        <v>13.625677</v>
      </c>
      <c r="BJ8" s="27">
        <f>[1]!snldata("12",$D8, "249588", "12/31/2013")</f>
        <v>12.730966</v>
      </c>
      <c r="BK8" s="27">
        <f>[1]!snldata("12",$D8, "249588", "12/31/2012")</f>
        <v>11.092924</v>
      </c>
      <c r="BL8" s="27">
        <f>[1]!snldata("12",$D8, "249589", "12/31/2016")</f>
        <v>237.19770700000001</v>
      </c>
      <c r="BM8" s="27">
        <f>[1]!snldata("12",$D8, "249589", "12/31/2015")</f>
        <v>558.54651799999999</v>
      </c>
      <c r="BN8" s="27">
        <f>[1]!snldata("12",$D8, "249589", "12/31/2014")</f>
        <v>235.064739</v>
      </c>
      <c r="BO8" s="27">
        <f>[1]!snldata("12",$D8, "249589", "12/31/2013")</f>
        <v>290.03562399999998</v>
      </c>
      <c r="BP8" s="27">
        <f>[1]!snldata("12",$D8, "249589", "12/31/2012")</f>
        <v>43.902413000000003</v>
      </c>
      <c r="BQ8" s="16" t="str">
        <f>[1]!snldata("12",$D8, "249597", "12/31/2016")</f>
        <v>EIA 923 based on unit capacity allocation</v>
      </c>
      <c r="BR8" s="29" t="str">
        <f>[1]!snldata("12",$D8, "225552", "2016Y")</f>
        <v>NA</v>
      </c>
      <c r="BS8" s="17" t="str">
        <f t="shared" si="0"/>
        <v>Peaking</v>
      </c>
    </row>
    <row r="9" spans="1:71" x14ac:dyDescent="0.2">
      <c r="A9" s="19" t="s">
        <v>150</v>
      </c>
      <c r="C9" s="20" t="s">
        <v>153</v>
      </c>
      <c r="D9" s="20">
        <v>1232</v>
      </c>
      <c r="E9" s="24" t="str">
        <f>[1]!snldata("12",D9,"229507")</f>
        <v>NRG South Central Generating LLC</v>
      </c>
      <c r="F9" s="24" t="str">
        <f>[1]!snldata("12",D9, "221692")</f>
        <v>Louisiana Generating LLC</v>
      </c>
      <c r="G9" s="47">
        <v>230</v>
      </c>
      <c r="H9" s="41" t="s">
        <v>13</v>
      </c>
      <c r="I9" s="41">
        <v>276.25</v>
      </c>
      <c r="J9" s="42">
        <f>[1]!snldata("12",D9,"221708")</f>
        <v>100</v>
      </c>
      <c r="K9" s="25" t="str">
        <f>IFERROR([1]!snldata("12",D9, "221969"),0)</f>
        <v>NA</v>
      </c>
      <c r="L9" s="50" t="s">
        <v>14</v>
      </c>
      <c r="M9" s="24" t="str">
        <f>[1]!snldata("12",D9, "241198")</f>
        <v>Gas Turbine</v>
      </c>
      <c r="N9" s="24" t="str">
        <f>[1]!snldata("12",D9, "221981")</f>
        <v>Gas</v>
      </c>
      <c r="O9" s="24" t="str">
        <f>[1]!snldata("12",D9, "246613")</f>
        <v/>
      </c>
      <c r="P9" s="24">
        <f>[1]!snldata("12",D9, "221972")</f>
        <v>2001</v>
      </c>
      <c r="Q9" s="24" t="str">
        <f>[1]!snldata("12",D9, "229687")</f>
        <v>SERC</v>
      </c>
      <c r="R9" s="24" t="str">
        <f>[1]!snldata("12",D9, "229688")</f>
        <v>DELTA</v>
      </c>
      <c r="S9" s="24" t="str">
        <f>[1]!snldata("12",D9, "231906")</f>
        <v>MISO</v>
      </c>
      <c r="T9" s="26"/>
      <c r="U9" s="24" t="str">
        <f>[1]!snldata("12",D9, "221802")</f>
        <v>LA</v>
      </c>
      <c r="V9" s="24" t="str">
        <f>[1]!snldata("12",D9, "221801")</f>
        <v>Pointe Coupee</v>
      </c>
      <c r="W9" s="24" t="str">
        <f>[1]!snldata("12",D9, "221800")</f>
        <v>Jarreau</v>
      </c>
      <c r="X9" s="16" t="str">
        <f>[1]!snldata("12",D9, "241235")</f>
        <v>NA</v>
      </c>
      <c r="Y9" s="16" t="str">
        <f>[1]!snldata("12",D9, "241236")</f>
        <v>NA</v>
      </c>
      <c r="Z9" s="27" t="str">
        <f>[1]!snldata("12",D9,"241233")</f>
        <v>NA</v>
      </c>
      <c r="AA9" s="28" t="str">
        <f>[1]!snldata("12",D9, "222074")</f>
        <v/>
      </c>
      <c r="AB9" s="16" t="str">
        <f>[1]!snldata("12",$D9, "229694")</f>
        <v>Acid Rain</v>
      </c>
      <c r="AC9" s="16" t="str">
        <f>[1]!snldata("12",$D9, "229695")</f>
        <v>CAIR NOx Ozone Season</v>
      </c>
      <c r="AD9" s="16" t="str">
        <f>[1]!snldata("12",$D9, "229697")</f>
        <v/>
      </c>
      <c r="AE9" s="16" t="str">
        <f>[1]!snldata("12",$D9, "222078")</f>
        <v>No</v>
      </c>
      <c r="AF9" s="16" t="str">
        <f>[1]!snldata("12",$D9, "255708")</f>
        <v>No</v>
      </c>
      <c r="AG9" s="16" t="str">
        <f>[1]!snldata("12",D9, "243303")</f>
        <v>NRG - Big Cajun Electric, Coupee Psh., LA</v>
      </c>
      <c r="AH9" s="29">
        <f>[1]!snldata("12",D9, "249581", "12/31/2016")</f>
        <v>523671</v>
      </c>
      <c r="AI9" s="29">
        <f>[1]!snldata("12",$D9, "249581", "12/31/2015")</f>
        <v>580842</v>
      </c>
      <c r="AJ9" s="29">
        <f>[1]!snldata("12",$D9, "249581", "12/31/2014")</f>
        <v>232075</v>
      </c>
      <c r="AK9" s="29">
        <f>[1]!snldata("12",$D9, "249581", "12/31/2013")</f>
        <v>286920</v>
      </c>
      <c r="AL9" s="29">
        <f>[1]!snldata("12",$D9, "249581", "12/31/2012")</f>
        <v>1349641</v>
      </c>
      <c r="AM9" s="29">
        <f>[1]!snldata("12",$D9, "224014", "2016Y")</f>
        <v>12442</v>
      </c>
      <c r="AN9" s="29">
        <f>[1]!snldata("12",$D9, "224014", "2015Y")</f>
        <v>12449</v>
      </c>
      <c r="AO9" s="29">
        <f>[1]!snldata("12",$D9, "224014", "2014Y")</f>
        <v>12697</v>
      </c>
      <c r="AP9" s="29">
        <f>[1]!snldata("12",$D9, "224014", "2013Y")</f>
        <v>12842</v>
      </c>
      <c r="AQ9" s="29">
        <f>[1]!snldata("12",$D9, "224014", "2012Y")</f>
        <v>12544</v>
      </c>
      <c r="AR9" s="29">
        <f>[1]!snldata("12",$D9, "224013", "2016Y")</f>
        <v>42089</v>
      </c>
      <c r="AS9" s="29">
        <f>[1]!snldata("12",$D9, "224013", "2015Y")</f>
        <v>46659</v>
      </c>
      <c r="AT9" s="29">
        <f>[1]!snldata("12",$D9, "224013", "2014Y")</f>
        <v>18278</v>
      </c>
      <c r="AU9" s="29">
        <f>[1]!snldata("12",$D9, "224013", "2013Y")</f>
        <v>22343</v>
      </c>
      <c r="AV9" s="29">
        <f>[1]!snldata("12",$D9, "224013", "2012Y")</f>
        <v>107590</v>
      </c>
      <c r="AW9" s="27">
        <f>[1]!snldata("12",$D9, "224015", "2016Y")</f>
        <v>2.0832838362239645</v>
      </c>
      <c r="AX9" s="27">
        <f>[1]!snldata("12",$D9, "224015", "2015Y")</f>
        <v>2.3158129839189994</v>
      </c>
      <c r="AY9" s="27">
        <f>[1]!snldata("12",$D9, "224015", "2014Y")</f>
        <v>0.90718681755012909</v>
      </c>
      <c r="AZ9" s="27">
        <f>[1]!snldata("12",$D9, "224015", "2013Y")</f>
        <v>1.1089438157633511</v>
      </c>
      <c r="BA9" s="27">
        <f>[1]!snldata("12",$D9, "224015", "2012Y")</f>
        <v>5.3253939969905755</v>
      </c>
      <c r="BB9" s="27">
        <f>[1]!snldata("12",$D9, "249583", "12/31/2016")</f>
        <v>7.3471479999999998</v>
      </c>
      <c r="BC9" s="27">
        <f>[1]!snldata("12",$D9, "249583", "12/31/2015")</f>
        <v>6.1896230000000001</v>
      </c>
      <c r="BD9" s="27">
        <f>[1]!snldata("12",$D9, "249583", "12/31/2014")</f>
        <v>12.661123999999999</v>
      </c>
      <c r="BE9" s="27">
        <f>[1]!snldata("12",$D9, "249583", "12/31/2013")</f>
        <v>11.644799000000001</v>
      </c>
      <c r="BF9" s="27">
        <f>[1]!snldata("12",$D9, "249583", "12/31/2012")</f>
        <v>3.4039920000000001</v>
      </c>
      <c r="BG9" s="27">
        <f>[1]!snldata("12",$D9, "249588", "12/31/2016")</f>
        <v>3.3311700000000002</v>
      </c>
      <c r="BH9" s="27">
        <f>[1]!snldata("12",$D9, "249588", "12/31/2015")</f>
        <v>3.2353640000000001</v>
      </c>
      <c r="BI9" s="27">
        <f>[1]!snldata("12",$D9, "249588", "12/31/2014")</f>
        <v>3.6158419999999998</v>
      </c>
      <c r="BJ9" s="27">
        <f>[1]!snldata("12",$D9, "249588", "12/31/2013")</f>
        <v>3.4765999999999999</v>
      </c>
      <c r="BK9" s="27">
        <f>[1]!snldata("12",$D9, "249588", "12/31/2012")</f>
        <v>3.5972930000000001</v>
      </c>
      <c r="BL9" s="27">
        <f>[1]!snldata("12",$D9, "249589", "12/31/2016")</f>
        <v>58.571297000000001</v>
      </c>
      <c r="BM9" s="27">
        <f>[1]!snldata("12",$D9, "249589", "12/31/2015")</f>
        <v>57.147790000000001</v>
      </c>
      <c r="BN9" s="27">
        <f>[1]!snldata("12",$D9, "249589", "12/31/2014")</f>
        <v>116.13557</v>
      </c>
      <c r="BO9" s="27">
        <f>[1]!snldata("12",$D9, "249589", "12/31/2013")</f>
        <v>97.835722000000004</v>
      </c>
      <c r="BP9" s="27">
        <f>[1]!snldata("12",$D9, "249589", "12/31/2012")</f>
        <v>48.283377999999999</v>
      </c>
      <c r="BQ9" s="16" t="str">
        <f>[1]!snldata("12",$D9, "249597", "12/31/2016")</f>
        <v>EIA 923 based on EPA CEMS unit gross allocation</v>
      </c>
      <c r="BR9" s="29" t="str">
        <f>[1]!snldata("12",$D9, "225552", "2016Y")</f>
        <v>NA</v>
      </c>
      <c r="BS9" s="17" t="b">
        <f t="shared" si="1"/>
        <v>0</v>
      </c>
    </row>
    <row r="10" spans="1:71" x14ac:dyDescent="0.2">
      <c r="A10" s="19" t="s">
        <v>150</v>
      </c>
      <c r="C10" s="20" t="s">
        <v>154</v>
      </c>
      <c r="D10" s="20">
        <v>1768</v>
      </c>
      <c r="E10" s="24" t="str">
        <f>[1]!snldata("12",D10,"229507")</f>
        <v>Multi-Owned</v>
      </c>
      <c r="F10" s="24" t="str">
        <f>[1]!snldata("12",D10, "221692")</f>
        <v>Louisiana Generating LLC</v>
      </c>
      <c r="G10" s="47">
        <v>1461</v>
      </c>
      <c r="H10" s="41" t="s">
        <v>13</v>
      </c>
      <c r="I10" s="41">
        <v>1.82</v>
      </c>
      <c r="J10" s="42" t="str">
        <f>[1]!snldata("12",D10,"221708")</f>
        <v>NA</v>
      </c>
      <c r="K10" s="25" t="str">
        <f>IFERROR([1]!snldata("12",D10, "221969"),0)</f>
        <v>NA</v>
      </c>
      <c r="L10" s="50" t="s">
        <v>14</v>
      </c>
      <c r="M10" s="24" t="str">
        <f>[1]!snldata("12",D10, "241198")</f>
        <v>Steam Turbine</v>
      </c>
      <c r="N10" s="24" t="str">
        <f>[1]!snldata("12",D10, "221981")</f>
        <v>Coal</v>
      </c>
      <c r="O10" s="24" t="str">
        <f>[1]!snldata("12",D10, "246613")</f>
        <v/>
      </c>
      <c r="P10" s="24">
        <f>[1]!snldata("12",D10, "221972")</f>
        <v>1981</v>
      </c>
      <c r="Q10" s="24" t="str">
        <f>[1]!snldata("12",D10, "229687")</f>
        <v>SERC</v>
      </c>
      <c r="R10" s="24" t="str">
        <f>[1]!snldata("12",D10, "229688")</f>
        <v>DELTA</v>
      </c>
      <c r="S10" s="24" t="str">
        <f>[1]!snldata("12",D10, "231906")</f>
        <v>MISO</v>
      </c>
      <c r="T10" s="26"/>
      <c r="U10" s="24" t="str">
        <f>[1]!snldata("12",D10, "221802")</f>
        <v>LA</v>
      </c>
      <c r="V10" s="24" t="str">
        <f>[1]!snldata("12",D10, "221801")</f>
        <v>Pointe Coupee</v>
      </c>
      <c r="W10" s="24" t="str">
        <f>[1]!snldata("12",D10, "221800")</f>
        <v>New Roads</v>
      </c>
      <c r="X10" s="16" t="str">
        <f>[1]!snldata("12",D10, "241235")</f>
        <v>NA</v>
      </c>
      <c r="Y10" s="16" t="str">
        <f>[1]!snldata("12",D10, "241236")</f>
        <v>NA</v>
      </c>
      <c r="Z10" s="27" t="str">
        <f>[1]!snldata("12",D10,"241233")</f>
        <v>NA</v>
      </c>
      <c r="AA10" s="28" t="str">
        <f>[1]!snldata("12",D10, "222074")</f>
        <v/>
      </c>
      <c r="AB10" s="16" t="str">
        <f>[1]!snldata("12",$D10, "229694")</f>
        <v>Acid Rain</v>
      </c>
      <c r="AC10" s="16" t="str">
        <f>[1]!snldata("12",$D10, "229695")</f>
        <v>CAIR NOx Ozone Season</v>
      </c>
      <c r="AD10" s="16" t="str">
        <f>[1]!snldata("12",$D10, "229697")</f>
        <v/>
      </c>
      <c r="AE10" s="16" t="str">
        <f>[1]!snldata("12",$D10, "222078")</f>
        <v>Yes</v>
      </c>
      <c r="AF10" s="16" t="str">
        <f>[1]!snldata("12",$D10, "255708")</f>
        <v>Yes</v>
      </c>
      <c r="AG10" s="16" t="str">
        <f>[1]!snldata("12",D10, "243303")</f>
        <v/>
      </c>
      <c r="AH10" s="29">
        <f>[1]!snldata("12",D10, "249581", "12/31/2016")</f>
        <v>71730686</v>
      </c>
      <c r="AI10" s="29">
        <f>[1]!snldata("12",$D10, "249581", "12/31/2015")</f>
        <v>79547071</v>
      </c>
      <c r="AJ10" s="29">
        <f>[1]!snldata("12",$D10, "249581", "12/31/2014")</f>
        <v>112986454</v>
      </c>
      <c r="AK10" s="29">
        <f>[1]!snldata("12",$D10, "249581", "12/31/2013")</f>
        <v>116325340</v>
      </c>
      <c r="AL10" s="29">
        <f>[1]!snldata("12",$D10, "249581", "12/31/2012")</f>
        <v>109841387</v>
      </c>
      <c r="AM10" s="29">
        <f>[1]!snldata("12",$D10, "224014", "2016Y")</f>
        <v>11198</v>
      </c>
      <c r="AN10" s="29">
        <f>[1]!snldata("12",$D10, "224014", "2015Y")</f>
        <v>11074</v>
      </c>
      <c r="AO10" s="29">
        <f>[1]!snldata("12",$D10, "224014", "2014Y")</f>
        <v>10547</v>
      </c>
      <c r="AP10" s="29">
        <f>[1]!snldata("12",$D10, "224014", "2013Y")</f>
        <v>10548</v>
      </c>
      <c r="AQ10" s="29">
        <f>[1]!snldata("12",$D10, "224014", "2012Y")</f>
        <v>10688</v>
      </c>
      <c r="AR10" s="29">
        <f>[1]!snldata("12",$D10, "224013", "2016Y")</f>
        <v>6405844</v>
      </c>
      <c r="AS10" s="29">
        <f>[1]!snldata("12",$D10, "224013", "2015Y")</f>
        <v>7183220</v>
      </c>
      <c r="AT10" s="29">
        <f>[1]!snldata("12",$D10, "224013", "2014Y")</f>
        <v>10712769</v>
      </c>
      <c r="AU10" s="29">
        <f>[1]!snldata("12",$D10, "224013", "2013Y")</f>
        <v>11028281</v>
      </c>
      <c r="AV10" s="29">
        <f>[1]!snldata("12",$D10, "224013", "2012Y")</f>
        <v>10277009</v>
      </c>
      <c r="AW10" s="27">
        <f>[1]!snldata("12",$D10, "224015", "2016Y")</f>
        <v>41.482522779031477</v>
      </c>
      <c r="AX10" s="27">
        <f>[1]!snldata("12",$D10, "224015", "2015Y")</f>
        <v>47.045455140850422</v>
      </c>
      <c r="AY10" s="27">
        <f>[1]!snldata("12",$D10, "224015", "2014Y")</f>
        <v>70.161723213794517</v>
      </c>
      <c r="AZ10" s="27">
        <f>[1]!snldata("12",$D10, "224015", "2013Y")</f>
        <v>72.228123190740789</v>
      </c>
      <c r="BA10" s="27">
        <f>[1]!snldata("12",$D10, "224015", "2012Y")</f>
        <v>67.123875413180173</v>
      </c>
      <c r="BB10" s="27">
        <f>[1]!snldata("12",$D10, "249583", "12/31/2016")</f>
        <v>4.3201919999999996</v>
      </c>
      <c r="BC10" s="27">
        <f>[1]!snldata("12",$D10, "249583", "12/31/2015")</f>
        <v>4.3566459999999996</v>
      </c>
      <c r="BD10" s="27">
        <f>[1]!snldata("12",$D10, "249583", "12/31/2014")</f>
        <v>2.6895889999999998</v>
      </c>
      <c r="BE10" s="27">
        <f>[1]!snldata("12",$D10, "249583", "12/31/2013")</f>
        <v>1.8679490000000001</v>
      </c>
      <c r="BF10" s="27">
        <f>[1]!snldata("12",$D10, "249583", "12/31/2012")</f>
        <v>1.5025839999999999</v>
      </c>
      <c r="BG10" s="27">
        <f>[1]!snldata("12",$D10, "249588", "12/31/2016")</f>
        <v>27.061461999999999</v>
      </c>
      <c r="BH10" s="27">
        <f>[1]!snldata("12",$D10, "249588", "12/31/2015")</f>
        <v>40.930157999999999</v>
      </c>
      <c r="BI10" s="27">
        <f>[1]!snldata("12",$D10, "249588", "12/31/2014")</f>
        <v>18.625335</v>
      </c>
      <c r="BJ10" s="27">
        <f>[1]!snldata("12",$D10, "249588", "12/31/2013")</f>
        <v>31.090174999999999</v>
      </c>
      <c r="BK10" s="27">
        <f>[1]!snldata("12",$D10, "249588", "12/31/2012")</f>
        <v>16.316666999999999</v>
      </c>
      <c r="BL10" s="27">
        <f>[1]!snldata("12",$D10, "249589", "12/31/2016")</f>
        <v>47.526093000000003</v>
      </c>
      <c r="BM10" s="27">
        <f>[1]!snldata("12",$D10, "249589", "12/31/2015")</f>
        <v>41.375055000000003</v>
      </c>
      <c r="BN10" s="27">
        <f>[1]!snldata("12",$D10, "249589", "12/31/2014")</f>
        <v>32.657370999999998</v>
      </c>
      <c r="BO10" s="27">
        <f>[1]!snldata("12",$D10, "249589", "12/31/2013")</f>
        <v>28.830065999999999</v>
      </c>
      <c r="BP10" s="27">
        <f>[1]!snldata("12",$D10, "249589", "12/31/2012")</f>
        <v>26.766469000000001</v>
      </c>
      <c r="BQ10" s="16" t="str">
        <f>[1]!snldata("12",$D10, "249597", "12/31/2016")</f>
        <v>EIA 923 (767 - Page 4 Generator Data)</v>
      </c>
      <c r="BR10" s="29" t="str">
        <f>[1]!snldata("12",$D10, "225552", "2016Y")</f>
        <v>NA</v>
      </c>
      <c r="BS10" s="17" t="b">
        <f t="shared" si="0"/>
        <v>0</v>
      </c>
    </row>
    <row r="11" spans="1:71" x14ac:dyDescent="0.2">
      <c r="A11" s="19" t="s">
        <v>145</v>
      </c>
      <c r="C11" s="20" t="s">
        <v>155</v>
      </c>
      <c r="D11" s="20">
        <v>1858</v>
      </c>
      <c r="E11" s="24" t="str">
        <f>[1]!snldata("12",D11,"229507")</f>
        <v>NRG REMA LLC</v>
      </c>
      <c r="F11" s="24" t="str">
        <f>[1]!snldata("12",D11, "221692")</f>
        <v>NRG REMA LLC</v>
      </c>
      <c r="G11" s="47">
        <v>19</v>
      </c>
      <c r="H11" s="41" t="s">
        <v>13</v>
      </c>
      <c r="I11" s="41">
        <v>529</v>
      </c>
      <c r="J11" s="42">
        <f>[1]!snldata("12",D11,"221708")</f>
        <v>100</v>
      </c>
      <c r="K11" s="25" t="str">
        <f>IFERROR([1]!snldata("12",D11, "221969"),0)</f>
        <v>NA</v>
      </c>
      <c r="L11" s="50" t="s">
        <v>14</v>
      </c>
      <c r="M11" s="24" t="str">
        <f>[1]!snldata("12",D11, "241198")</f>
        <v>Gas Turbine</v>
      </c>
      <c r="N11" s="24" t="str">
        <f>[1]!snldata("12",D11, "221981")</f>
        <v>Gas</v>
      </c>
      <c r="O11" s="24" t="str">
        <f>[1]!snldata("12",D11, "246613")</f>
        <v/>
      </c>
      <c r="P11" s="24">
        <f>[1]!snldata("12",D11, "221972")</f>
        <v>1971</v>
      </c>
      <c r="Q11" s="24" t="str">
        <f>[1]!snldata("12",D11, "229687")</f>
        <v>RFC</v>
      </c>
      <c r="R11" s="24" t="str">
        <f>[1]!snldata("12",D11, "229688")</f>
        <v>R-PJM</v>
      </c>
      <c r="S11" s="24" t="str">
        <f>[1]!snldata("12",D11, "231906")</f>
        <v>PJM</v>
      </c>
      <c r="T11" s="26"/>
      <c r="U11" s="24" t="str">
        <f>[1]!snldata("12",D11, "221802")</f>
        <v>PA</v>
      </c>
      <c r="V11" s="24" t="str">
        <f>[1]!snldata("12",D11, "221801")</f>
        <v>Tioga</v>
      </c>
      <c r="W11" s="24" t="str">
        <f>[1]!snldata("12",D11, "221800")</f>
        <v>Blossburg</v>
      </c>
      <c r="X11" s="16" t="str">
        <f>[1]!snldata("12",D11, "241235")</f>
        <v>NA</v>
      </c>
      <c r="Y11" s="16" t="str">
        <f>[1]!snldata("12",D11, "241236")</f>
        <v>NA</v>
      </c>
      <c r="Z11" s="27" t="str">
        <f>[1]!snldata("12",D11,"241233")</f>
        <v>NA</v>
      </c>
      <c r="AA11" s="28" t="str">
        <f>[1]!snldata("12",D11, "222074")</f>
        <v/>
      </c>
      <c r="AB11" s="16" t="str">
        <f>[1]!snldata("12",$D11, "229694")</f>
        <v/>
      </c>
      <c r="AC11" s="16" t="str">
        <f>[1]!snldata("12",$D11, "229695")</f>
        <v/>
      </c>
      <c r="AD11" s="16" t="str">
        <f>[1]!snldata("12",$D11, "229697")</f>
        <v/>
      </c>
      <c r="AE11" s="16" t="str">
        <f>[1]!snldata("12",$D11, "222078")</f>
        <v>No</v>
      </c>
      <c r="AF11" s="16" t="str">
        <f>[1]!snldata("12",$D11, "255708")</f>
        <v>No</v>
      </c>
      <c r="AG11" s="16" t="str">
        <f>[1]!snldata("12",D11, "243303")</f>
        <v/>
      </c>
      <c r="AH11" s="29" t="str">
        <f>[1]!snldata("12",D11, "249581", "12/31/2016")</f>
        <v>NA</v>
      </c>
      <c r="AI11" s="29">
        <f>[1]!snldata("12",$D11, "249581", "12/31/2015")</f>
        <v>100684</v>
      </c>
      <c r="AJ11" s="29">
        <f>[1]!snldata("12",$D11, "249581", "12/31/2014")</f>
        <v>61386</v>
      </c>
      <c r="AK11" s="29">
        <f>[1]!snldata("12",$D11, "249581", "12/31/2013")</f>
        <v>42742</v>
      </c>
      <c r="AL11" s="29">
        <f>[1]!snldata("12",$D11, "249581", "12/31/2012")</f>
        <v>47570</v>
      </c>
      <c r="AM11" s="29" t="str">
        <f>[1]!snldata("12",$D11, "224014", "2016Y")</f>
        <v>NA</v>
      </c>
      <c r="AN11" s="29">
        <f>[1]!snldata("12",$D11, "224014", "2015Y")</f>
        <v>14744</v>
      </c>
      <c r="AO11" s="29">
        <f>[1]!snldata("12",$D11, "224014", "2014Y")</f>
        <v>13530</v>
      </c>
      <c r="AP11" s="29">
        <f>[1]!snldata("12",$D11, "224014", "2013Y")</f>
        <v>15125</v>
      </c>
      <c r="AQ11" s="29">
        <f>[1]!snldata("12",$D11, "224014", "2012Y")</f>
        <v>16082</v>
      </c>
      <c r="AR11" s="29" t="str">
        <f>[1]!snldata("12",$D11, "224013", "2016Y")</f>
        <v>NA</v>
      </c>
      <c r="AS11" s="29">
        <f>[1]!snldata("12",$D11, "224013", "2015Y")</f>
        <v>6829</v>
      </c>
      <c r="AT11" s="29">
        <f>[1]!snldata("12",$D11, "224013", "2014Y")</f>
        <v>4537</v>
      </c>
      <c r="AU11" s="29">
        <f>[1]!snldata("12",$D11, "224013", "2013Y")</f>
        <v>2826</v>
      </c>
      <c r="AV11" s="29">
        <f>[1]!snldata("12",$D11, "224013", "2012Y")</f>
        <v>2958</v>
      </c>
      <c r="AW11" s="27" t="str">
        <f>[1]!snldata("12",$D11, "224015", "2016Y")</f>
        <v>NA</v>
      </c>
      <c r="AX11" s="27">
        <f>[1]!snldata("12",$D11, "224015", "2015Y")</f>
        <v>3.2481925418569255</v>
      </c>
      <c r="AY11" s="27">
        <f>[1]!snldata("12",$D11, "224015", "2014Y")</f>
        <v>2.1580098934550991</v>
      </c>
      <c r="AZ11" s="27">
        <f>[1]!snldata("12",$D11, "224015", "2013Y")</f>
        <v>1.3441780821917808</v>
      </c>
      <c r="BA11" s="27">
        <f>[1]!snldata("12",$D11, "224015", "2012Y")</f>
        <v>1.4031193078324227</v>
      </c>
      <c r="BB11" s="27">
        <f>[1]!snldata("12",$D11, "249583", "12/31/2016")</f>
        <v>12.019333</v>
      </c>
      <c r="BC11" s="27">
        <f>[1]!snldata("12",$D11, "249583", "12/31/2015")</f>
        <v>11.749104000000001</v>
      </c>
      <c r="BD11" s="27">
        <f>[1]!snldata("12",$D11, "249583", "12/31/2014")</f>
        <v>18.495207000000001</v>
      </c>
      <c r="BE11" s="27">
        <f>[1]!snldata("12",$D11, "249583", "12/31/2013")</f>
        <v>36.092807000000001</v>
      </c>
      <c r="BF11" s="27">
        <f>[1]!snldata("12",$D11, "249583", "12/31/2012")</f>
        <v>30.446158</v>
      </c>
      <c r="BG11" s="27">
        <f>[1]!snldata("12",$D11, "249588", "12/31/2016")</f>
        <v>8.8323780000000003</v>
      </c>
      <c r="BH11" s="27">
        <f>[1]!snldata("12",$D11, "249588", "12/31/2015")</f>
        <v>8.6338010000000001</v>
      </c>
      <c r="BI11" s="27">
        <f>[1]!snldata("12",$D11, "249588", "12/31/2014")</f>
        <v>7.5448760000000004</v>
      </c>
      <c r="BJ11" s="27">
        <f>[1]!snldata("12",$D11, "249588", "12/31/2013")</f>
        <v>11.719189999999999</v>
      </c>
      <c r="BK11" s="27">
        <f>[1]!snldata("12",$D11, "249588", "12/31/2012")</f>
        <v>12.280799999999999</v>
      </c>
      <c r="BL11" s="27">
        <f>[1]!snldata("12",$D11, "249589", "12/31/2016")</f>
        <v>67.908975999999996</v>
      </c>
      <c r="BM11" s="27">
        <f>[1]!snldata("12",$D11, "249589", "12/31/2015")</f>
        <v>63.500898999999997</v>
      </c>
      <c r="BN11" s="27">
        <f>[1]!snldata("12",$D11, "249589", "12/31/2014")</f>
        <v>99.905595000000005</v>
      </c>
      <c r="BO11" s="27">
        <f>[1]!snldata("12",$D11, "249589", "12/31/2013")</f>
        <v>186.44820000000001</v>
      </c>
      <c r="BP11" s="27">
        <f>[1]!snldata("12",$D11, "249589", "12/31/2012")</f>
        <v>178.99453</v>
      </c>
      <c r="BQ11" s="16" t="str">
        <f>[1]!snldata("12",$D11, "249597", "12/31/2016")</f>
        <v/>
      </c>
      <c r="BR11" s="29" t="str">
        <f>[1]!snldata("12",$D11, "225552", "2016Y")</f>
        <v>NA</v>
      </c>
      <c r="BS11" s="17" t="b">
        <f t="shared" si="1"/>
        <v>0</v>
      </c>
    </row>
    <row r="12" spans="1:71" x14ac:dyDescent="0.2">
      <c r="A12" s="19" t="s">
        <v>145</v>
      </c>
      <c r="C12" s="20" t="s">
        <v>156</v>
      </c>
      <c r="D12" s="20">
        <v>1908</v>
      </c>
      <c r="E12" s="24" t="str">
        <f>[1]!snldata("12",D12,"229507")</f>
        <v>NRG Energy, Inc.</v>
      </c>
      <c r="F12" s="24" t="str">
        <f>[1]!snldata("12",D12, "221692")</f>
        <v>NRG Energy, Inc.</v>
      </c>
      <c r="G12" s="47">
        <v>1147</v>
      </c>
      <c r="H12" s="41" t="s">
        <v>13</v>
      </c>
      <c r="I12" s="41">
        <v>946</v>
      </c>
      <c r="J12" s="42">
        <f>[1]!snldata("12",D12,"221708")</f>
        <v>100</v>
      </c>
      <c r="K12" s="25" t="str">
        <f>IFERROR([1]!snldata("12",D12, "221969"),0)</f>
        <v>NA</v>
      </c>
      <c r="L12" s="50" t="s">
        <v>14</v>
      </c>
      <c r="M12" s="24" t="str">
        <f>[1]!snldata("12",D12, "241198")</f>
        <v>Steam Turbine</v>
      </c>
      <c r="N12" s="24" t="str">
        <f>[1]!snldata("12",D12, "221981")</f>
        <v>Gas</v>
      </c>
      <c r="O12" s="24" t="str">
        <f>[1]!snldata("12",D12, "246613")</f>
        <v>Co-Fired, Switching</v>
      </c>
      <c r="P12" s="24">
        <f>[1]!snldata("12",D12, "221972")</f>
        <v>1972</v>
      </c>
      <c r="Q12" s="24" t="str">
        <f>[1]!snldata("12",D12, "229687")</f>
        <v>NPCC</v>
      </c>
      <c r="R12" s="24" t="str">
        <f>[1]!snldata("12",D12, "229688")</f>
        <v>NY</v>
      </c>
      <c r="S12" s="24" t="str">
        <f>[1]!snldata("12",D12, "231906")</f>
        <v>New York</v>
      </c>
      <c r="T12" s="26"/>
      <c r="U12" s="24" t="str">
        <f>[1]!snldata("12",D12, "221802")</f>
        <v>NY</v>
      </c>
      <c r="V12" s="24" t="str">
        <f>[1]!snldata("12",D12, "221801")</f>
        <v>Rockland</v>
      </c>
      <c r="W12" s="24" t="str">
        <f>[1]!snldata("12",D12, "221800")</f>
        <v>West Haverstraw</v>
      </c>
      <c r="X12" s="16" t="str">
        <f>[1]!snldata("12",D12, "241235")</f>
        <v>NA</v>
      </c>
      <c r="Y12" s="16" t="str">
        <f>[1]!snldata("12",D12, "241236")</f>
        <v>NA</v>
      </c>
      <c r="Z12" s="27" t="str">
        <f>[1]!snldata("12",D12,"241233")</f>
        <v>NA</v>
      </c>
      <c r="AA12" s="28" t="str">
        <f>[1]!snldata("12",D12, "222074")</f>
        <v/>
      </c>
      <c r="AB12" s="16" t="str">
        <f>[1]!snldata("12",$D12, "229694")</f>
        <v>Acid Rain</v>
      </c>
      <c r="AC12" s="16" t="str">
        <f>[1]!snldata("12",$D12, "229695")</f>
        <v>CAIR NOx Ozone Season</v>
      </c>
      <c r="AD12" s="16" t="str">
        <f>[1]!snldata("12",$D12, "229697")</f>
        <v>Regional Greenhouse Gas</v>
      </c>
      <c r="AE12" s="16" t="str">
        <f>[1]!snldata("12",$D12, "222078")</f>
        <v>No</v>
      </c>
      <c r="AF12" s="16" t="str">
        <f>[1]!snldata("12",$D12, "255708")</f>
        <v>No</v>
      </c>
      <c r="AG12" s="16" t="str">
        <f>[1]!snldata("12",D12, "243303")</f>
        <v>Bowline M.S.</v>
      </c>
      <c r="AH12" s="29">
        <f>[1]!snldata("12",D12, "249581", "12/31/2016")</f>
        <v>15058854</v>
      </c>
      <c r="AI12" s="29">
        <f>[1]!snldata("12",$D12, "249581", "12/31/2015")</f>
        <v>15752816</v>
      </c>
      <c r="AJ12" s="29">
        <f>[1]!snldata("12",$D12, "249581", "12/31/2014")</f>
        <v>16367301</v>
      </c>
      <c r="AK12" s="29">
        <f>[1]!snldata("12",$D12, "249581", "12/31/2013")</f>
        <v>13472586</v>
      </c>
      <c r="AL12" s="29">
        <f>[1]!snldata("12",$D12, "249581", "12/31/2012")</f>
        <v>4532162</v>
      </c>
      <c r="AM12" s="29">
        <f>[1]!snldata("12",$D12, "224014", "2016Y")</f>
        <v>10863</v>
      </c>
      <c r="AN12" s="29">
        <f>[1]!snldata("12",$D12, "224014", "2015Y")</f>
        <v>10882</v>
      </c>
      <c r="AO12" s="29">
        <f>[1]!snldata("12",$D12, "224014", "2014Y")</f>
        <v>11062</v>
      </c>
      <c r="AP12" s="29">
        <f>[1]!snldata("12",$D12, "224014", "2013Y")</f>
        <v>11030</v>
      </c>
      <c r="AQ12" s="29">
        <f>[1]!snldata("12",$D12, "224014", "2012Y")</f>
        <v>11875</v>
      </c>
      <c r="AR12" s="29">
        <f>[1]!snldata("12",$D12, "224013", "2016Y")</f>
        <v>1386146</v>
      </c>
      <c r="AS12" s="29">
        <f>[1]!snldata("12",$D12, "224013", "2015Y")</f>
        <v>1447630</v>
      </c>
      <c r="AT12" s="29">
        <f>[1]!snldata("12",$D12, "224013", "2014Y")</f>
        <v>1479641</v>
      </c>
      <c r="AU12" s="29">
        <f>[1]!snldata("12",$D12, "224013", "2013Y")</f>
        <v>1221412</v>
      </c>
      <c r="AV12" s="29">
        <f>[1]!snldata("12",$D12, "224013", "2012Y")</f>
        <v>381649</v>
      </c>
      <c r="AW12" s="27">
        <f>[1]!snldata("12",$D12, "224015", "2016Y")</f>
        <v>13.781965622290627</v>
      </c>
      <c r="AX12" s="27">
        <f>[1]!snldata("12",$D12, "224015", "2015Y")</f>
        <v>14.432713206117525</v>
      </c>
      <c r="AY12" s="27">
        <f>[1]!snldata("12",$D12, "224015", "2014Y")</f>
        <v>14.751859384658331</v>
      </c>
      <c r="AZ12" s="27">
        <f>[1]!snldata("12",$D12, "224015", "2013Y")</f>
        <v>12.061470035234077</v>
      </c>
      <c r="BA12" s="27">
        <f>[1]!snldata("12",$D12, "224015", "2012Y")</f>
        <v>5.747116570773219</v>
      </c>
      <c r="BB12" s="27">
        <f>[1]!snldata("12",$D12, "249583", "12/31/2016")</f>
        <v>3.3050540000000002</v>
      </c>
      <c r="BC12" s="27">
        <f>[1]!snldata("12",$D12, "249583", "12/31/2015")</f>
        <v>3.192669</v>
      </c>
      <c r="BD12" s="27">
        <f>[1]!snldata("12",$D12, "249583", "12/31/2014")</f>
        <v>2.632142</v>
      </c>
      <c r="BE12" s="27">
        <f>[1]!snldata("12",$D12, "249583", "12/31/2013")</f>
        <v>2.8718340000000002</v>
      </c>
      <c r="BF12" s="27">
        <f>[1]!snldata("12",$D12, "249583", "12/31/2012")</f>
        <v>5.8269099999999998</v>
      </c>
      <c r="BG12" s="27">
        <f>[1]!snldata("12",$D12, "249588", "12/31/2016")</f>
        <v>10.298074</v>
      </c>
      <c r="BH12" s="27">
        <f>[1]!snldata("12",$D12, "249588", "12/31/2015")</f>
        <v>10.546336999999999</v>
      </c>
      <c r="BI12" s="27">
        <f>[1]!snldata("12",$D12, "249588", "12/31/2014")</f>
        <v>11.140969999999999</v>
      </c>
      <c r="BJ12" s="27">
        <f>[1]!snldata("12",$D12, "249588", "12/31/2013")</f>
        <v>10.514979</v>
      </c>
      <c r="BK12" s="27">
        <f>[1]!snldata("12",$D12, "249588", "12/31/2012")</f>
        <v>10.796944999999999</v>
      </c>
      <c r="BL12" s="27">
        <f>[1]!snldata("12",$D12, "249589", "12/31/2016")</f>
        <v>38.014918999999999</v>
      </c>
      <c r="BM12" s="27">
        <f>[1]!snldata("12",$D12, "249589", "12/31/2015")</f>
        <v>57.508228000000003</v>
      </c>
      <c r="BN12" s="27">
        <f>[1]!snldata("12",$D12, "249589", "12/31/2014")</f>
        <v>89.468691000000007</v>
      </c>
      <c r="BO12" s="27">
        <f>[1]!snldata("12",$D12, "249589", "12/31/2013")</f>
        <v>71.192172999999997</v>
      </c>
      <c r="BP12" s="27">
        <f>[1]!snldata("12",$D12, "249589", "12/31/2012")</f>
        <v>67.528772000000004</v>
      </c>
      <c r="BQ12" s="16" t="str">
        <f>[1]!snldata("12",$D12, "249597", "12/31/2016")</f>
        <v>EIA 923 (767 - Page 4 Generator Data)</v>
      </c>
      <c r="BR12" s="29" t="str">
        <f>[1]!snldata("12",$D12, "225552", "2016Y")</f>
        <v>NA</v>
      </c>
      <c r="BS12" s="17" t="s">
        <v>104</v>
      </c>
    </row>
    <row r="13" spans="1:71" x14ac:dyDescent="0.2">
      <c r="A13" s="19" t="s">
        <v>145</v>
      </c>
      <c r="C13" s="20" t="s">
        <v>157</v>
      </c>
      <c r="D13" s="20">
        <v>1989</v>
      </c>
      <c r="E13" s="24" t="str">
        <f>[1]!snldata("12",D13,"229507")</f>
        <v>Orion Power Holdings, Inc.</v>
      </c>
      <c r="F13" s="24" t="str">
        <f>[1]!snldata("12",D13, "221692")</f>
        <v>NRG Power Midwest LP.</v>
      </c>
      <c r="G13" s="47">
        <v>15</v>
      </c>
      <c r="H13" s="41" t="s">
        <v>13</v>
      </c>
      <c r="I13" s="41">
        <v>12.9</v>
      </c>
      <c r="J13" s="42">
        <f>[1]!snldata("12",D13,"221708")</f>
        <v>100</v>
      </c>
      <c r="K13" s="25" t="str">
        <f>IFERROR([1]!snldata("12",D13, "221969"),0)</f>
        <v>NA</v>
      </c>
      <c r="L13" s="50" t="s">
        <v>14</v>
      </c>
      <c r="M13" s="24" t="str">
        <f>[1]!snldata("12",D13, "241198")</f>
        <v>Gas Turbine</v>
      </c>
      <c r="N13" s="24" t="str">
        <f>[1]!snldata("12",D13, "221981")</f>
        <v>Oil</v>
      </c>
      <c r="O13" s="24" t="str">
        <f>[1]!snldata("12",D13, "246613")</f>
        <v/>
      </c>
      <c r="P13" s="24">
        <f>[1]!snldata("12",D13, "221972")</f>
        <v>1972</v>
      </c>
      <c r="Q13" s="24" t="str">
        <f>[1]!snldata("12",D13, "229687")</f>
        <v>RFC</v>
      </c>
      <c r="R13" s="24" t="str">
        <f>[1]!snldata("12",D13, "229688")</f>
        <v>R-PJM</v>
      </c>
      <c r="S13" s="24" t="str">
        <f>[1]!snldata("12",D13, "231906")</f>
        <v>PJM</v>
      </c>
      <c r="T13" s="26"/>
      <c r="U13" s="24" t="str">
        <f>[1]!snldata("12",D13, "221802")</f>
        <v>PA</v>
      </c>
      <c r="V13" s="24" t="str">
        <f>[1]!snldata("12",D13, "221801")</f>
        <v>Allegheny</v>
      </c>
      <c r="W13" s="24" t="str">
        <f>[1]!snldata("12",D13, "221800")</f>
        <v>Pittsburgh</v>
      </c>
      <c r="X13" s="16" t="str">
        <f>[1]!snldata("12",D13, "241235")</f>
        <v>NA</v>
      </c>
      <c r="Y13" s="16" t="str">
        <f>[1]!snldata("12",D13, "241236")</f>
        <v>NA</v>
      </c>
      <c r="Z13" s="27" t="str">
        <f>[1]!snldata("12",D13,"241233")</f>
        <v>NA</v>
      </c>
      <c r="AA13" s="28" t="str">
        <f>[1]!snldata("12",D13, "222074")</f>
        <v/>
      </c>
      <c r="AB13" s="16" t="str">
        <f>[1]!snldata("12",$D13, "229694")</f>
        <v/>
      </c>
      <c r="AC13" s="16" t="str">
        <f>[1]!snldata("12",$D13, "229695")</f>
        <v/>
      </c>
      <c r="AD13" s="16" t="str">
        <f>[1]!snldata("12",$D13, "229697")</f>
        <v/>
      </c>
      <c r="AE13" s="16" t="str">
        <f>[1]!snldata("12",$D13, "222078")</f>
        <v>No</v>
      </c>
      <c r="AF13" s="16" t="str">
        <f>[1]!snldata("12",$D13, "255708")</f>
        <v>No</v>
      </c>
      <c r="AG13" s="16" t="str">
        <f>[1]!snldata("12",D13, "243303")</f>
        <v/>
      </c>
      <c r="AH13" s="29">
        <f>[1]!snldata("12",D13, "249581", "12/31/2016")</f>
        <v>1597</v>
      </c>
      <c r="AI13" s="29">
        <f>[1]!snldata("12",$D13, "249581", "12/31/2015")</f>
        <v>1512</v>
      </c>
      <c r="AJ13" s="29">
        <f>[1]!snldata("12",$D13, "249581", "12/31/2014")</f>
        <v>5808.9998999999998</v>
      </c>
      <c r="AK13" s="29">
        <f>[1]!snldata("12",$D13, "249581", "12/31/2013")</f>
        <v>1356.9999</v>
      </c>
      <c r="AL13" s="29">
        <f>[1]!snldata("12",$D13, "249581", "12/31/2012")</f>
        <v>1629.9999</v>
      </c>
      <c r="AM13" s="29" t="str">
        <f>[1]!snldata("12",$D13, "224014", "2016Y")</f>
        <v>NA</v>
      </c>
      <c r="AN13" s="29" t="str">
        <f>[1]!snldata("12",$D13, "224014", "2015Y")</f>
        <v>NA</v>
      </c>
      <c r="AO13" s="29" t="str">
        <f>[1]!snldata("12",$D13, "224014", "2014Y")</f>
        <v>NA</v>
      </c>
      <c r="AP13" s="29" t="str">
        <f>[1]!snldata("12",$D13, "224014", "2013Y")</f>
        <v>NA</v>
      </c>
      <c r="AQ13" s="29" t="str">
        <f>[1]!snldata("12",$D13, "224014", "2012Y")</f>
        <v>NA</v>
      </c>
      <c r="AR13" s="29">
        <f>[1]!snldata("12",$D13, "224013", "2016Y")</f>
        <v>0</v>
      </c>
      <c r="AS13" s="29">
        <f>[1]!snldata("12",$D13, "224013", "2015Y")</f>
        <v>-152</v>
      </c>
      <c r="AT13" s="29">
        <f>[1]!snldata("12",$D13, "224013", "2014Y")</f>
        <v>-8</v>
      </c>
      <c r="AU13" s="29">
        <f>[1]!snldata("12",$D13, "224013", "2013Y")</f>
        <v>-650</v>
      </c>
      <c r="AV13" s="29">
        <f>[1]!snldata("12",$D13, "224013", "2012Y")</f>
        <v>-636</v>
      </c>
      <c r="AW13" s="27">
        <f>[1]!snldata("12",$D13, "224015", "2016Y")</f>
        <v>0</v>
      </c>
      <c r="AX13" s="27">
        <f>[1]!snldata("12",$D13, "224015", "2015Y")</f>
        <v>-0.11567732115677321</v>
      </c>
      <c r="AY13" s="27">
        <f>[1]!snldata("12",$D13, "224015", "2014Y")</f>
        <v>-2.0294266869609334E-3</v>
      </c>
      <c r="AZ13" s="27">
        <f>[1]!snldata("12",$D13, "224015", "2013Y")</f>
        <v>-0.16489091831557584</v>
      </c>
      <c r="BA13" s="27">
        <f>[1]!snldata("12",$D13, "224015", "2012Y")</f>
        <v>-0.16089860352155433</v>
      </c>
      <c r="BB13" s="27">
        <f>[1]!snldata("12",$D13, "249583", "12/31/2016")</f>
        <v>3.807661</v>
      </c>
      <c r="BC13" s="27">
        <f>[1]!snldata("12",$D13, "249583", "12/31/2015")</f>
        <v>3.722054</v>
      </c>
      <c r="BD13" s="27">
        <f>[1]!snldata("12",$D13, "249583", "12/31/2014")</f>
        <v>7.29399</v>
      </c>
      <c r="BE13" s="27">
        <f>[1]!snldata("12",$D13, "249583", "12/31/2013")</f>
        <v>7.13</v>
      </c>
      <c r="BF13" s="27">
        <f>[1]!snldata("12",$D13, "249583", "12/31/2012")</f>
        <v>7.8238450000000004</v>
      </c>
      <c r="BG13" s="27">
        <f>[1]!snldata("12",$D13, "249588", "12/31/2016")</f>
        <v>4.9747570000000003</v>
      </c>
      <c r="BH13" s="27">
        <f>[1]!snldata("12",$D13, "249588", "12/31/2015")</f>
        <v>4.8629110000000004</v>
      </c>
      <c r="BI13" s="27">
        <f>[1]!snldata("12",$D13, "249588", "12/31/2014")</f>
        <v>4.1943000000000001</v>
      </c>
      <c r="BJ13" s="27">
        <f>[1]!snldata("12",$D13, "249588", "12/31/2013")</f>
        <v>4.0999999999999996</v>
      </c>
      <c r="BK13" s="27">
        <f>[1]!snldata("12",$D13, "249588", "12/31/2012")</f>
        <v>3.8747020000000001</v>
      </c>
      <c r="BL13" s="27">
        <f>[1]!snldata("12",$D13, "249589", "12/31/2016")</f>
        <v>148.967623</v>
      </c>
      <c r="BM13" s="27">
        <f>[1]!snldata("12",$D13, "249589", "12/31/2015")</f>
        <v>177.93944999999999</v>
      </c>
      <c r="BN13" s="27">
        <f>[1]!snldata("12",$D13, "249589", "12/31/2014")</f>
        <v>281.39393000000001</v>
      </c>
      <c r="BO13" s="27">
        <f>[1]!snldata("12",$D13, "249589", "12/31/2013")</f>
        <v>297.06</v>
      </c>
      <c r="BP13" s="27">
        <f>[1]!snldata("12",$D13, "249589", "12/31/2012")</f>
        <v>299.00151499999998</v>
      </c>
      <c r="BQ13" s="16" t="str">
        <f>[1]!snldata("12",$D13, "249597", "12/31/2016")</f>
        <v>EIA 923 (906 - Page 1 Generation and Fuel Data)</v>
      </c>
      <c r="BR13" s="29" t="str">
        <f>[1]!snldata("12",$D13, "225552", "2016Y")</f>
        <v>NA</v>
      </c>
      <c r="BS13" s="17" t="str">
        <f t="shared" si="0"/>
        <v>Peaking</v>
      </c>
    </row>
    <row r="14" spans="1:71" x14ac:dyDescent="0.2">
      <c r="A14" s="19" t="s">
        <v>145</v>
      </c>
      <c r="C14" s="20" t="s">
        <v>158</v>
      </c>
      <c r="D14" s="20">
        <v>70</v>
      </c>
      <c r="E14" s="24" t="str">
        <f>[1]!snldata("12",D14,"229507")</f>
        <v>NRG Power Midwest LP.</v>
      </c>
      <c r="F14" s="24" t="str">
        <f>[1]!snldata("12",D14, "221692")</f>
        <v>NRG Power Midwest LP.</v>
      </c>
      <c r="G14" s="47">
        <v>244</v>
      </c>
      <c r="H14" s="41" t="s">
        <v>13</v>
      </c>
      <c r="I14" s="41">
        <v>67.7</v>
      </c>
      <c r="J14" s="42">
        <f>[1]!snldata("12",D14,"221708")</f>
        <v>100</v>
      </c>
      <c r="K14" s="25" t="str">
        <f>IFERROR([1]!snldata("12",D14, "221969"),0)</f>
        <v>NA</v>
      </c>
      <c r="L14" s="50" t="s">
        <v>14</v>
      </c>
      <c r="M14" s="24" t="str">
        <f>[1]!snldata("12",D14, "241198")</f>
        <v>Combined Cycle</v>
      </c>
      <c r="N14" s="24" t="str">
        <f>[1]!snldata("12",D14, "221981")</f>
        <v>Gas</v>
      </c>
      <c r="O14" s="24" t="str">
        <f>[1]!snldata("12",D14, "246613")</f>
        <v/>
      </c>
      <c r="P14" s="24">
        <f>[1]!snldata("12",D14, "221972")</f>
        <v>1973</v>
      </c>
      <c r="Q14" s="24" t="str">
        <f>[1]!snldata("12",D14, "229687")</f>
        <v>RFC</v>
      </c>
      <c r="R14" s="24" t="str">
        <f>[1]!snldata("12",D14, "229688")</f>
        <v>R-PJM</v>
      </c>
      <c r="S14" s="24" t="str">
        <f>[1]!snldata("12",D14, "231906")</f>
        <v>PJM</v>
      </c>
      <c r="T14" s="26"/>
      <c r="U14" s="24" t="str">
        <f>[1]!snldata("12",D14, "221802")</f>
        <v>PA</v>
      </c>
      <c r="V14" s="24" t="str">
        <f>[1]!snldata("12",D14, "221801")</f>
        <v>Allegheny</v>
      </c>
      <c r="W14" s="24" t="str">
        <f>[1]!snldata("12",D14, "221800")</f>
        <v>Pittsburgh</v>
      </c>
      <c r="X14" s="16" t="str">
        <f>[1]!snldata("12",D14, "241235")</f>
        <v>NA</v>
      </c>
      <c r="Y14" s="16" t="str">
        <f>[1]!snldata("12",D14, "241236")</f>
        <v>NA</v>
      </c>
      <c r="Z14" s="27" t="str">
        <f>[1]!snldata("12",D14,"241233")</f>
        <v>NA</v>
      </c>
      <c r="AA14" s="28" t="str">
        <f>[1]!snldata("12",D14, "222074")</f>
        <v/>
      </c>
      <c r="AB14" s="16" t="str">
        <f>[1]!snldata("12",$D14, "229694")</f>
        <v>Acid Rain</v>
      </c>
      <c r="AC14" s="16" t="str">
        <f>[1]!snldata("12",$D14, "229695")</f>
        <v>CAIR NOx Ozone Season</v>
      </c>
      <c r="AD14" s="16" t="str">
        <f>[1]!snldata("12",$D14, "229697")</f>
        <v/>
      </c>
      <c r="AE14" s="16" t="str">
        <f>[1]!snldata("12",$D14, "222078")</f>
        <v>No</v>
      </c>
      <c r="AF14" s="16" t="str">
        <f>[1]!snldata("12",$D14, "255708")</f>
        <v>No</v>
      </c>
      <c r="AG14" s="16" t="str">
        <f>[1]!snldata("12",D14, "243303")</f>
        <v/>
      </c>
      <c r="AH14" s="29">
        <f>[1]!snldata("12",D14, "249581", "12/31/2016")</f>
        <v>623952</v>
      </c>
      <c r="AI14" s="29">
        <f>[1]!snldata("12",$D14, "249581", "12/31/2015")</f>
        <v>1092736</v>
      </c>
      <c r="AJ14" s="29">
        <f>[1]!snldata("12",$D14, "249581", "12/31/2014")</f>
        <v>486989</v>
      </c>
      <c r="AK14" s="29">
        <f>[1]!snldata("12",$D14, "249581", "12/31/2013")</f>
        <v>302168</v>
      </c>
      <c r="AL14" s="29">
        <f>[1]!snldata("12",$D14, "249581", "12/31/2012")</f>
        <v>328414.0001</v>
      </c>
      <c r="AM14" s="29">
        <f>[1]!snldata("12",$D14, "224014", "2016Y")</f>
        <v>11942</v>
      </c>
      <c r="AN14" s="29">
        <f>[1]!snldata("12",$D14, "224014", "2015Y")</f>
        <v>11244</v>
      </c>
      <c r="AO14" s="29">
        <f>[1]!snldata("12",$D14, "224014", "2014Y")</f>
        <v>13682</v>
      </c>
      <c r="AP14" s="29">
        <f>[1]!snldata("12",$D14, "224014", "2013Y")</f>
        <v>12252</v>
      </c>
      <c r="AQ14" s="29">
        <f>[1]!snldata("12",$D14, "224014", "2012Y")</f>
        <v>15068</v>
      </c>
      <c r="AR14" s="29">
        <f>[1]!snldata("12",$D14, "224013", "2016Y")</f>
        <v>52250</v>
      </c>
      <c r="AS14" s="29">
        <f>[1]!snldata("12",$D14, "224013", "2015Y")</f>
        <v>97187</v>
      </c>
      <c r="AT14" s="29">
        <f>[1]!snldata("12",$D14, "224013", "2014Y")</f>
        <v>35594</v>
      </c>
      <c r="AU14" s="29">
        <f>[1]!snldata("12",$D14, "224013", "2013Y")</f>
        <v>24662</v>
      </c>
      <c r="AV14" s="29">
        <f>[1]!snldata("12",$D14, "224013", "2012Y")</f>
        <v>21796</v>
      </c>
      <c r="AW14" s="27">
        <f>[1]!snldata("12",$D14, "224015", "2016Y")</f>
        <v>2.2079863097242338</v>
      </c>
      <c r="AX14" s="27">
        <f>[1]!snldata("12",$D14, "224015", "2015Y")</f>
        <v>4.1181909401240029</v>
      </c>
      <c r="AY14" s="27">
        <f>[1]!snldata("12",$D14, "224015", "2014Y")</f>
        <v>1.5082561281115145</v>
      </c>
      <c r="AZ14" s="27">
        <f>[1]!snldata("12",$D14, "224015", "2013Y")</f>
        <v>1.1979986398523268</v>
      </c>
      <c r="BA14" s="27">
        <f>[1]!snldata("12",$D14, "224015", "2012Y")</f>
        <v>1.0558849746153549</v>
      </c>
      <c r="BB14" s="27">
        <f>[1]!snldata("12",$D14, "249583", "12/31/2016")</f>
        <v>8.2219829999999998</v>
      </c>
      <c r="BC14" s="27">
        <f>[1]!snldata("12",$D14, "249583", "12/31/2015")</f>
        <v>8.0371290000000002</v>
      </c>
      <c r="BD14" s="27">
        <f>[1]!snldata("12",$D14, "249583", "12/31/2014")</f>
        <v>7.8564309999999997</v>
      </c>
      <c r="BE14" s="27">
        <f>[1]!snldata("12",$D14, "249583", "12/31/2013")</f>
        <v>8.1389499999999995</v>
      </c>
      <c r="BF14" s="27">
        <f>[1]!snldata("12",$D14, "249583", "12/31/2012")</f>
        <v>8.135135</v>
      </c>
      <c r="BG14" s="27">
        <f>[1]!snldata("12",$D14, "249588", "12/31/2016")</f>
        <v>20.921807000000001</v>
      </c>
      <c r="BH14" s="27">
        <f>[1]!snldata("12",$D14, "249588", "12/31/2015")</f>
        <v>20.780034000000001</v>
      </c>
      <c r="BI14" s="27">
        <f>[1]!snldata("12",$D14, "249588", "12/31/2014")</f>
        <v>20.568397000000001</v>
      </c>
      <c r="BJ14" s="27">
        <f>[1]!snldata("12",$D14, "249588", "12/31/2013")</f>
        <v>24.425791</v>
      </c>
      <c r="BK14" s="27">
        <f>[1]!snldata("12",$D14, "249588", "12/31/2012")</f>
        <v>24.175879999999999</v>
      </c>
      <c r="BL14" s="27">
        <f>[1]!snldata("12",$D14, "249589", "12/31/2016")</f>
        <v>136.430452</v>
      </c>
      <c r="BM14" s="27">
        <f>[1]!snldata("12",$D14, "249589", "12/31/2015")</f>
        <v>84.746773000000005</v>
      </c>
      <c r="BN14" s="27">
        <f>[1]!snldata("12",$D14, "249589", "12/31/2014")</f>
        <v>212.25407200000001</v>
      </c>
      <c r="BO14" s="27">
        <f>[1]!snldata("12",$D14, "249589", "12/31/2013")</f>
        <v>286.523841</v>
      </c>
      <c r="BP14" s="27">
        <f>[1]!snldata("12",$D14, "249589", "12/31/2012")</f>
        <v>313.63732800000002</v>
      </c>
      <c r="BQ14" s="16" t="str">
        <f>[1]!snldata("12",$D14, "249597", "12/31/2016")</f>
        <v>EIA 923 (767 - Page 4 Generator Data)</v>
      </c>
      <c r="BR14" s="29" t="str">
        <f>[1]!snldata("12",$D14, "225552", "2016Y")</f>
        <v>NA</v>
      </c>
      <c r="BS14" s="17" t="s">
        <v>104</v>
      </c>
    </row>
    <row r="15" spans="1:71" x14ac:dyDescent="0.2">
      <c r="A15" s="19" t="s">
        <v>145</v>
      </c>
      <c r="C15" s="20" t="s">
        <v>159</v>
      </c>
      <c r="D15" s="20">
        <v>2123</v>
      </c>
      <c r="E15" s="24" t="str">
        <f>[1]!snldata("12",D15,"229507")</f>
        <v>NRG Energy, Inc.</v>
      </c>
      <c r="F15" s="24" t="str">
        <f>[1]!snldata("12",D15, "221692")</f>
        <v>NRG Energy, Inc.</v>
      </c>
      <c r="G15" s="47">
        <v>1112</v>
      </c>
      <c r="H15" s="41" t="s">
        <v>13</v>
      </c>
      <c r="I15" s="41">
        <v>21.8</v>
      </c>
      <c r="J15" s="42">
        <f>[1]!snldata("12",D15,"221708")</f>
        <v>100</v>
      </c>
      <c r="K15" s="25" t="str">
        <f>IFERROR([1]!snldata("12",D15, "221969"),0)</f>
        <v>NA</v>
      </c>
      <c r="L15" s="50" t="s">
        <v>14</v>
      </c>
      <c r="M15" s="24" t="str">
        <f>[1]!snldata("12",D15, "241198")</f>
        <v>Steam Turbine</v>
      </c>
      <c r="N15" s="24" t="str">
        <f>[1]!snldata("12",D15, "221981")</f>
        <v>Oil</v>
      </c>
      <c r="O15" s="24" t="str">
        <f>[1]!snldata("12",D15, "246613")</f>
        <v>Co-Fired, Switching</v>
      </c>
      <c r="P15" s="24">
        <f>[1]!snldata("12",D15, "221972")</f>
        <v>1968</v>
      </c>
      <c r="Q15" s="24" t="str">
        <f>[1]!snldata("12",D15, "229687")</f>
        <v>NPCC</v>
      </c>
      <c r="R15" s="24" t="str">
        <f>[1]!snldata("12",D15, "229688")</f>
        <v>NE</v>
      </c>
      <c r="S15" s="24" t="str">
        <f>[1]!snldata("12",D15, "231906")</f>
        <v>New England</v>
      </c>
      <c r="T15" s="26"/>
      <c r="U15" s="24" t="str">
        <f>[1]!snldata("12",D15, "221802")</f>
        <v>MA</v>
      </c>
      <c r="V15" s="24" t="str">
        <f>[1]!snldata("12",D15, "221801")</f>
        <v>Barnstable</v>
      </c>
      <c r="W15" s="24" t="str">
        <f>[1]!snldata("12",D15, "221800")</f>
        <v>Sandwich</v>
      </c>
      <c r="X15" s="16" t="str">
        <f>[1]!snldata("12",D15, "241235")</f>
        <v>NA</v>
      </c>
      <c r="Y15" s="16" t="str">
        <f>[1]!snldata("12",D15, "241236")</f>
        <v>NA</v>
      </c>
      <c r="Z15" s="27" t="str">
        <f>[1]!snldata("12",D15,"241233")</f>
        <v>NA</v>
      </c>
      <c r="AA15" s="28" t="str">
        <f>[1]!snldata("12",D15, "222074")</f>
        <v/>
      </c>
      <c r="AB15" s="16" t="str">
        <f>[1]!snldata("12",$D15, "229694")</f>
        <v>Acid Rain</v>
      </c>
      <c r="AC15" s="16" t="str">
        <f>[1]!snldata("12",$D15, "229695")</f>
        <v>CAIR NOx Ozone Season</v>
      </c>
      <c r="AD15" s="16" t="str">
        <f>[1]!snldata("12",$D15, "229697")</f>
        <v>Regional Greenhouse Gas</v>
      </c>
      <c r="AE15" s="16" t="str">
        <f>[1]!snldata("12",$D15, "222078")</f>
        <v>No</v>
      </c>
      <c r="AF15" s="16" t="str">
        <f>[1]!snldata("12",$D15, "255708")</f>
        <v>No</v>
      </c>
      <c r="AG15" s="16" t="str">
        <f>[1]!snldata("12",D15, "243303")</f>
        <v/>
      </c>
      <c r="AH15" s="29">
        <f>[1]!snldata("12",D15, "249581", "12/31/2016")</f>
        <v>764305</v>
      </c>
      <c r="AI15" s="29">
        <f>[1]!snldata("12",$D15, "249581", "12/31/2015")</f>
        <v>3078809</v>
      </c>
      <c r="AJ15" s="29">
        <f>[1]!snldata("12",$D15, "249581", "12/31/2014")</f>
        <v>3980391</v>
      </c>
      <c r="AK15" s="29">
        <f>[1]!snldata("12",$D15, "249581", "12/31/2013")</f>
        <v>1301388</v>
      </c>
      <c r="AL15" s="29">
        <f>[1]!snldata("12",$D15, "249581", "12/31/2012")</f>
        <v>474843</v>
      </c>
      <c r="AM15" s="29">
        <f>[1]!snldata("12",$D15, "224014", "2016Y")</f>
        <v>14673</v>
      </c>
      <c r="AN15" s="29">
        <f>[1]!snldata("12",$D15, "224014", "2015Y")</f>
        <v>11768</v>
      </c>
      <c r="AO15" s="29">
        <f>[1]!snldata("12",$D15, "224014", "2014Y")</f>
        <v>10656</v>
      </c>
      <c r="AP15" s="29">
        <f>[1]!snldata("12",$D15, "224014", "2013Y")</f>
        <v>14729</v>
      </c>
      <c r="AQ15" s="29">
        <f>[1]!snldata("12",$D15, "224014", "2012Y")</f>
        <v>21014</v>
      </c>
      <c r="AR15" s="29">
        <f>[1]!snldata("12",$D15, "224013", "2016Y")</f>
        <v>52090</v>
      </c>
      <c r="AS15" s="29">
        <f>[1]!snldata("12",$D15, "224013", "2015Y")</f>
        <v>261620</v>
      </c>
      <c r="AT15" s="29">
        <f>[1]!snldata("12",$D15, "224013", "2014Y")</f>
        <v>373544</v>
      </c>
      <c r="AU15" s="29">
        <f>[1]!snldata("12",$D15, "224013", "2013Y")</f>
        <v>88354</v>
      </c>
      <c r="AV15" s="29">
        <f>[1]!snldata("12",$D15, "224013", "2012Y")</f>
        <v>22596</v>
      </c>
      <c r="AW15" s="27">
        <f>[1]!snldata("12",$D15, "224015", "2016Y")</f>
        <v>0.52525245191756975</v>
      </c>
      <c r="AX15" s="27">
        <f>[1]!snldata("12",$D15, "224015", "2015Y")</f>
        <v>2.6452875822544701</v>
      </c>
      <c r="AY15" s="27">
        <f>[1]!snldata("12",$D15, "224015", "2014Y")</f>
        <v>3.7769715794880505</v>
      </c>
      <c r="AZ15" s="27">
        <f>[1]!snldata("12",$D15, "224015", "2013Y")</f>
        <v>0.89336342421264225</v>
      </c>
      <c r="BA15" s="27">
        <f>[1]!snldata("12",$D15, "224015", "2012Y")</f>
        <v>0.22784803999864478</v>
      </c>
      <c r="BB15" s="27">
        <f>[1]!snldata("12",$D15, "249583", "12/31/2016")</f>
        <v>57.121769</v>
      </c>
      <c r="BC15" s="27">
        <f>[1]!snldata("12",$D15, "249583", "12/31/2015")</f>
        <v>8.2121169999999992</v>
      </c>
      <c r="BD15" s="27">
        <f>[1]!snldata("12",$D15, "249583", "12/31/2014")</f>
        <v>6.1136509999999999</v>
      </c>
      <c r="BE15" s="27">
        <f>[1]!snldata("12",$D15, "249583", "12/31/2013")</f>
        <v>17.444178000000001</v>
      </c>
      <c r="BF15" s="27">
        <f>[1]!snldata("12",$D15, "249583", "12/31/2012")</f>
        <v>33.968311999999997</v>
      </c>
      <c r="BG15" s="27">
        <f>[1]!snldata("12",$D15, "249588", "12/31/2016")</f>
        <v>7.0147589999999997</v>
      </c>
      <c r="BH15" s="27">
        <f>[1]!snldata("12",$D15, "249588", "12/31/2015")</f>
        <v>7.8638769999999996</v>
      </c>
      <c r="BI15" s="27">
        <f>[1]!snldata("12",$D15, "249588", "12/31/2014")</f>
        <v>7.1475210000000002</v>
      </c>
      <c r="BJ15" s="27">
        <f>[1]!snldata("12",$D15, "249588", "12/31/2013")</f>
        <v>7.6655179999999996</v>
      </c>
      <c r="BK15" s="27">
        <f>[1]!snldata("12",$D15, "249588", "12/31/2012")</f>
        <v>8.3519419999999993</v>
      </c>
      <c r="BL15" s="27">
        <f>[1]!snldata("12",$D15, "249589", "12/31/2016")</f>
        <v>267.57102400000002</v>
      </c>
      <c r="BM15" s="27">
        <f>[1]!snldata("12",$D15, "249589", "12/31/2015")</f>
        <v>114.35650200000001</v>
      </c>
      <c r="BN15" s="27">
        <f>[1]!snldata("12",$D15, "249589", "12/31/2014")</f>
        <v>163.21677600000001</v>
      </c>
      <c r="BO15" s="27">
        <f>[1]!snldata("12",$D15, "249589", "12/31/2013")</f>
        <v>224.681241</v>
      </c>
      <c r="BP15" s="27">
        <f>[1]!snldata("12",$D15, "249589", "12/31/2012")</f>
        <v>801.370541</v>
      </c>
      <c r="BQ15" s="16" t="str">
        <f>[1]!snldata("12",$D15, "249597", "12/31/2016")</f>
        <v>EIA 923 (767 - Page 4 Generator Data)</v>
      </c>
      <c r="BR15" s="29" t="str">
        <f>[1]!snldata("12",$D15, "225552", "2016Y")</f>
        <v>NA</v>
      </c>
      <c r="BS15" s="17" t="str">
        <f t="shared" si="0"/>
        <v>Peaking</v>
      </c>
    </row>
    <row r="16" spans="1:71" x14ac:dyDescent="0.2">
      <c r="A16" s="19" t="s">
        <v>150</v>
      </c>
      <c r="C16" s="20" t="s">
        <v>160</v>
      </c>
      <c r="D16" s="20">
        <v>2199</v>
      </c>
      <c r="E16" s="24" t="str">
        <f>[1]!snldata("12",D16,"229507")</f>
        <v>NRG Texas Power LLC</v>
      </c>
      <c r="F16" s="24" t="str">
        <f>[1]!snldata("12",D16, "221692")</f>
        <v>NRG Energy, Inc.</v>
      </c>
      <c r="G16" s="47">
        <v>1495</v>
      </c>
      <c r="H16" s="41" t="s">
        <v>13</v>
      </c>
      <c r="I16" s="41">
        <v>209.78</v>
      </c>
      <c r="J16" s="42">
        <f>[1]!snldata("12",D16,"221708")</f>
        <v>100</v>
      </c>
      <c r="K16" s="25" t="str">
        <f>IFERROR([1]!snldata("12",D16, "221969"),0)</f>
        <v>NA</v>
      </c>
      <c r="L16" s="50" t="s">
        <v>14</v>
      </c>
      <c r="M16" s="24" t="str">
        <f>[1]!snldata("12",D16, "241198")</f>
        <v>Steam Turbine</v>
      </c>
      <c r="N16" s="24" t="str">
        <f>[1]!snldata("12",D16, "221981")</f>
        <v>Gas</v>
      </c>
      <c r="O16" s="24" t="str">
        <f>[1]!snldata("12",D16, "246613")</f>
        <v/>
      </c>
      <c r="P16" s="24">
        <f>[1]!snldata("12",D16, "221972")</f>
        <v>1970</v>
      </c>
      <c r="Q16" s="24" t="str">
        <f>[1]!snldata("12",D16, "229687")</f>
        <v>TRE</v>
      </c>
      <c r="R16" s="24" t="str">
        <f>[1]!snldata("12",D16, "229688")</f>
        <v>TRE</v>
      </c>
      <c r="S16" s="24" t="str">
        <f>[1]!snldata("12",D16, "231906")</f>
        <v>ERCOT</v>
      </c>
      <c r="T16" s="26"/>
      <c r="U16" s="24" t="str">
        <f>[1]!snldata("12",D16, "221802")</f>
        <v>TX</v>
      </c>
      <c r="V16" s="24" t="str">
        <f>[1]!snldata("12",D16, "221801")</f>
        <v>Chambers</v>
      </c>
      <c r="W16" s="24" t="str">
        <f>[1]!snldata("12",D16, "221800")</f>
        <v>Baytown</v>
      </c>
      <c r="X16" s="16" t="str">
        <f>[1]!snldata("12",D16, "241235")</f>
        <v>NA</v>
      </c>
      <c r="Y16" s="16" t="str">
        <f>[1]!snldata("12",D16, "241236")</f>
        <v>NA</v>
      </c>
      <c r="Z16" s="27" t="str">
        <f>[1]!snldata("12",D16,"241233")</f>
        <v>NA</v>
      </c>
      <c r="AA16" s="28" t="str">
        <f>[1]!snldata("12",D16, "222074")</f>
        <v/>
      </c>
      <c r="AB16" s="16" t="str">
        <f>[1]!snldata("12",$D16, "229694")</f>
        <v>Acid Rain</v>
      </c>
      <c r="AC16" s="16" t="str">
        <f>[1]!snldata("12",$D16, "229695")</f>
        <v/>
      </c>
      <c r="AD16" s="16" t="str">
        <f>[1]!snldata("12",$D16, "229697")</f>
        <v/>
      </c>
      <c r="AE16" s="16" t="str">
        <f>[1]!snldata("12",$D16, "222078")</f>
        <v>No</v>
      </c>
      <c r="AF16" s="16" t="str">
        <f>[1]!snldata("12",$D16, "255708")</f>
        <v>No</v>
      </c>
      <c r="AG16" s="16" t="str">
        <f>[1]!snldata("12",D16, "243303")</f>
        <v>NRG - Cedar Bayou</v>
      </c>
      <c r="AH16" s="29">
        <f>[1]!snldata("12",D16, "249581", "12/31/2016")</f>
        <v>16030166</v>
      </c>
      <c r="AI16" s="29">
        <f>[1]!snldata("12",$D16, "249581", "12/31/2015")</f>
        <v>26256757</v>
      </c>
      <c r="AJ16" s="29">
        <f>[1]!snldata("12",$D16, "249581", "12/31/2014")</f>
        <v>15029941</v>
      </c>
      <c r="AK16" s="29">
        <f>[1]!snldata("12",$D16, "249581", "12/31/2013")</f>
        <v>14013447</v>
      </c>
      <c r="AL16" s="29">
        <f>[1]!snldata("12",$D16, "249581", "12/31/2012")</f>
        <v>13923465</v>
      </c>
      <c r="AM16" s="29">
        <f>[1]!snldata("12",$D16, "224014", "2016Y")</f>
        <v>11079</v>
      </c>
      <c r="AN16" s="29">
        <f>[1]!snldata("12",$D16, "224014", "2015Y")</f>
        <v>11206</v>
      </c>
      <c r="AO16" s="29">
        <f>[1]!snldata("12",$D16, "224014", "2014Y")</f>
        <v>11440</v>
      </c>
      <c r="AP16" s="29">
        <f>[1]!snldata("12",$D16, "224014", "2013Y")</f>
        <v>11374</v>
      </c>
      <c r="AQ16" s="29">
        <f>[1]!snldata("12",$D16, "224014", "2012Y")</f>
        <v>11279</v>
      </c>
      <c r="AR16" s="29">
        <f>[1]!snldata("12",$D16, "224013", "2016Y")</f>
        <v>1447075</v>
      </c>
      <c r="AS16" s="29">
        <f>[1]!snldata("12",$D16, "224013", "2015Y")</f>
        <v>2342859</v>
      </c>
      <c r="AT16" s="29">
        <f>[1]!snldata("12",$D16, "224013", "2014Y")</f>
        <v>1313920</v>
      </c>
      <c r="AU16" s="29">
        <f>[1]!snldata("12",$D16, "224013", "2013Y")</f>
        <v>1232281</v>
      </c>
      <c r="AV16" s="29">
        <f>[1]!snldata("12",$D16, "224013", "2012Y")</f>
        <v>1234483</v>
      </c>
      <c r="AW16" s="27">
        <f>[1]!snldata("12",$D16, "224015", "2016Y")</f>
        <v>11.019389159980749</v>
      </c>
      <c r="AX16" s="27">
        <f>[1]!snldata("12",$D16, "224015", "2015Y")</f>
        <v>17.889609199615155</v>
      </c>
      <c r="AY16" s="27">
        <f>[1]!snldata("12",$D16, "224015", "2014Y")</f>
        <v>10.032833951833355</v>
      </c>
      <c r="AZ16" s="27">
        <f>[1]!snldata("12",$D16, "224015", "2013Y")</f>
        <v>9.4094546509674561</v>
      </c>
      <c r="BA16" s="27">
        <f>[1]!snldata("12",$D16, "224015", "2012Y")</f>
        <v>9.4005138561446469</v>
      </c>
      <c r="BB16" s="27">
        <f>[1]!snldata("12",$D16, "249583", "12/31/2016")</f>
        <v>3.7186499999999998</v>
      </c>
      <c r="BC16" s="27">
        <f>[1]!snldata("12",$D16, "249583", "12/31/2015")</f>
        <v>2.6308440000000002</v>
      </c>
      <c r="BD16" s="27">
        <f>[1]!snldata("12",$D16, "249583", "12/31/2014")</f>
        <v>3.3712810000000002</v>
      </c>
      <c r="BE16" s="27">
        <f>[1]!snldata("12",$D16, "249583", "12/31/2013")</f>
        <v>3.3033000000000001</v>
      </c>
      <c r="BF16" s="27">
        <f>[1]!snldata("12",$D16, "249583", "12/31/2012")</f>
        <v>3.2738689999999999</v>
      </c>
      <c r="BG16" s="27">
        <f>[1]!snldata("12",$D16, "249588", "12/31/2016")</f>
        <v>10.052049999999999</v>
      </c>
      <c r="BH16" s="27">
        <f>[1]!snldata("12",$D16, "249588", "12/31/2015")</f>
        <v>10.410470999999999</v>
      </c>
      <c r="BI16" s="27">
        <f>[1]!snldata("12",$D16, "249588", "12/31/2014")</f>
        <v>11.024172</v>
      </c>
      <c r="BJ16" s="27">
        <f>[1]!snldata("12",$D16, "249588", "12/31/2013")</f>
        <v>10.416518999999999</v>
      </c>
      <c r="BK16" s="27">
        <f>[1]!snldata("12",$D16, "249588", "12/31/2012")</f>
        <v>10.512064000000001</v>
      </c>
      <c r="BL16" s="27">
        <f>[1]!snldata("12",$D16, "249589", "12/31/2016")</f>
        <v>43.464309999999998</v>
      </c>
      <c r="BM16" s="27">
        <f>[1]!snldata("12",$D16, "249589", "12/31/2015")</f>
        <v>40.290298</v>
      </c>
      <c r="BN16" s="27">
        <f>[1]!snldata("12",$D16, "249589", "12/31/2014")</f>
        <v>67.923939000000004</v>
      </c>
      <c r="BO16" s="27">
        <f>[1]!snldata("12",$D16, "249589", "12/31/2013")</f>
        <v>60.156523999999997</v>
      </c>
      <c r="BP16" s="27">
        <f>[1]!snldata("12",$D16, "249589", "12/31/2012")</f>
        <v>48.867158000000003</v>
      </c>
      <c r="BQ16" s="16" t="str">
        <f>[1]!snldata("12",$D16, "249597", "12/31/2016")</f>
        <v>EIA 923 (767 - Page 4 Generator Data)</v>
      </c>
      <c r="BR16" s="29" t="str">
        <f>[1]!snldata("12",$D16, "225552", "2016Y")</f>
        <v>NA</v>
      </c>
      <c r="BS16" s="17" t="b">
        <f t="shared" si="1"/>
        <v>0</v>
      </c>
    </row>
    <row r="17" spans="1:71" x14ac:dyDescent="0.2">
      <c r="A17" s="19" t="s">
        <v>150</v>
      </c>
      <c r="C17" s="20" t="s">
        <v>161</v>
      </c>
      <c r="D17" s="20">
        <v>8951</v>
      </c>
      <c r="E17" s="24" t="str">
        <f>[1]!snldata("12",D17,"229507")</f>
        <v>Multi-Owned</v>
      </c>
      <c r="F17" s="24" t="str">
        <f>[1]!snldata("12",D17, "221692")</f>
        <v>NRG Cedar Bayou Development Company, LLC</v>
      </c>
      <c r="G17" s="47">
        <v>249</v>
      </c>
      <c r="H17" s="41" t="s">
        <v>13</v>
      </c>
      <c r="I17" s="41">
        <v>1100.0999999999999</v>
      </c>
      <c r="J17" s="42" t="str">
        <f>[1]!snldata("12",D17,"221708")</f>
        <v>NA</v>
      </c>
      <c r="K17" s="25" t="str">
        <f>IFERROR([1]!snldata("12",D17, "221969"),0)</f>
        <v>NA</v>
      </c>
      <c r="L17" s="50" t="s">
        <v>14</v>
      </c>
      <c r="M17" s="24" t="str">
        <f>[1]!snldata("12",D17, "241198")</f>
        <v>Combined Cycle</v>
      </c>
      <c r="N17" s="24" t="str">
        <f>[1]!snldata("12",D17, "221981")</f>
        <v>Gas</v>
      </c>
      <c r="O17" s="24" t="str">
        <f>[1]!snldata("12",D17, "246613")</f>
        <v/>
      </c>
      <c r="P17" s="24">
        <f>[1]!snldata("12",D17, "221972")</f>
        <v>2009</v>
      </c>
      <c r="Q17" s="24" t="str">
        <f>[1]!snldata("12",D17, "229687")</f>
        <v>TRE</v>
      </c>
      <c r="R17" s="24" t="str">
        <f>[1]!snldata("12",D17, "229688")</f>
        <v>TRE</v>
      </c>
      <c r="S17" s="24" t="str">
        <f>[1]!snldata("12",D17, "231906")</f>
        <v>ERCOT</v>
      </c>
      <c r="T17" s="26"/>
      <c r="U17" s="24" t="str">
        <f>[1]!snldata("12",D17, "221802")</f>
        <v>TX</v>
      </c>
      <c r="V17" s="24" t="str">
        <f>[1]!snldata("12",D17, "221801")</f>
        <v>Chambers</v>
      </c>
      <c r="W17" s="24" t="str">
        <f>[1]!snldata("12",D17, "221800")</f>
        <v>Baytown</v>
      </c>
      <c r="X17" s="16" t="str">
        <f>[1]!snldata("12",D17, "241235")</f>
        <v>NA</v>
      </c>
      <c r="Y17" s="16" t="str">
        <f>[1]!snldata("12",D17, "241236")</f>
        <v>NA</v>
      </c>
      <c r="Z17" s="27" t="str">
        <f>[1]!snldata("12",D17,"241233")</f>
        <v>NA</v>
      </c>
      <c r="AA17" s="28" t="str">
        <f>[1]!snldata("12",D17, "222074")</f>
        <v/>
      </c>
      <c r="AB17" s="16" t="str">
        <f>[1]!snldata("12",$D17, "229694")</f>
        <v>Acid Rain</v>
      </c>
      <c r="AC17" s="16" t="str">
        <f>[1]!snldata("12",$D17, "229695")</f>
        <v/>
      </c>
      <c r="AD17" s="16" t="str">
        <f>[1]!snldata("12",$D17, "229697")</f>
        <v/>
      </c>
      <c r="AE17" s="16" t="str">
        <f>[1]!snldata("12",$D17, "222078")</f>
        <v>No</v>
      </c>
      <c r="AF17" s="16" t="str">
        <f>[1]!snldata("12",$D17, "255708")</f>
        <v>No</v>
      </c>
      <c r="AG17" s="16" t="str">
        <f>[1]!snldata("12",D17, "243303")</f>
        <v>NRG - Cedar Bayou</v>
      </c>
      <c r="AH17" s="29">
        <f>[1]!snldata("12",D17, "249581", "12/31/2016")</f>
        <v>9779729</v>
      </c>
      <c r="AI17" s="29">
        <f>[1]!snldata("12",$D17, "249581", "12/31/2015")</f>
        <v>10079860</v>
      </c>
      <c r="AJ17" s="29">
        <f>[1]!snldata("12",$D17, "249581", "12/31/2014")</f>
        <v>8171501</v>
      </c>
      <c r="AK17" s="29">
        <f>[1]!snldata("12",$D17, "249581", "12/31/2013")</f>
        <v>7994746</v>
      </c>
      <c r="AL17" s="29">
        <f>[1]!snldata("12",$D17, "249581", "12/31/2012")</f>
        <v>13239795</v>
      </c>
      <c r="AM17" s="29">
        <f>[1]!snldata("12",$D17, "224014", "2016Y")</f>
        <v>7825</v>
      </c>
      <c r="AN17" s="29">
        <f>[1]!snldata("12",$D17, "224014", "2015Y")</f>
        <v>7751</v>
      </c>
      <c r="AO17" s="29">
        <f>[1]!snldata("12",$D17, "224014", "2014Y")</f>
        <v>7796</v>
      </c>
      <c r="AP17" s="29">
        <f>[1]!snldata("12",$D17, "224014", "2013Y")</f>
        <v>7706</v>
      </c>
      <c r="AQ17" s="29">
        <f>[1]!snldata("12",$D17, "224014", "2012Y")</f>
        <v>7650</v>
      </c>
      <c r="AR17" s="29">
        <f>[1]!snldata("12",$D17, "224013", "2016Y")</f>
        <v>1249776</v>
      </c>
      <c r="AS17" s="29">
        <f>[1]!snldata("12",$D17, "224013", "2015Y")</f>
        <v>1300541</v>
      </c>
      <c r="AT17" s="29">
        <f>[1]!snldata("12",$D17, "224013", "2014Y")</f>
        <v>1048105</v>
      </c>
      <c r="AU17" s="29">
        <f>[1]!snldata("12",$D17, "224013", "2013Y")</f>
        <v>1037454</v>
      </c>
      <c r="AV17" s="29">
        <f>[1]!snldata("12",$D17, "224013", "2012Y")</f>
        <v>1730714</v>
      </c>
      <c r="AW17" s="27">
        <f>[1]!snldata("12",$D17, "224015", "2016Y")</f>
        <v>23.75270259175128</v>
      </c>
      <c r="AX17" s="27">
        <f>[1]!snldata("12",$D17, "224015", "2015Y")</f>
        <v>24.785239478278104</v>
      </c>
      <c r="AY17" s="27">
        <f>[1]!snldata("12",$D17, "224015", "2014Y")</f>
        <v>19.974405592273271</v>
      </c>
      <c r="AZ17" s="27">
        <f>[1]!snldata("12",$D17, "224015", "2013Y")</f>
        <v>19.771422690786014</v>
      </c>
      <c r="BA17" s="27">
        <f>[1]!snldata("12",$D17, "224015", "2012Y")</f>
        <v>32.893202392572931</v>
      </c>
      <c r="BB17" s="27">
        <f>[1]!snldata("12",$D17, "249583", "12/31/2016")</f>
        <v>1.880339</v>
      </c>
      <c r="BC17" s="27">
        <f>[1]!snldata("12",$D17, "249583", "12/31/2015")</f>
        <v>2.0172050000000001</v>
      </c>
      <c r="BD17" s="27">
        <f>[1]!snldata("12",$D17, "249583", "12/31/2014")</f>
        <v>2.492442</v>
      </c>
      <c r="BE17" s="27">
        <f>[1]!snldata("12",$D17, "249583", "12/31/2013")</f>
        <v>2.483158</v>
      </c>
      <c r="BF17" s="27">
        <f>[1]!snldata("12",$D17, "249583", "12/31/2012")</f>
        <v>1.3772200000000001</v>
      </c>
      <c r="BG17" s="27">
        <f>[1]!snldata("12",$D17, "249588", "12/31/2016")</f>
        <v>9.3643180000000008</v>
      </c>
      <c r="BH17" s="27">
        <f>[1]!snldata("12",$D17, "249588", "12/31/2015")</f>
        <v>9.0733080000000008</v>
      </c>
      <c r="BI17" s="27">
        <f>[1]!snldata("12",$D17, "249588", "12/31/2014")</f>
        <v>8.6305209999999999</v>
      </c>
      <c r="BJ17" s="27">
        <f>[1]!snldata("12",$D17, "249588", "12/31/2013")</f>
        <v>8.0602309999999999</v>
      </c>
      <c r="BK17" s="27">
        <f>[1]!snldata("12",$D17, "249588", "12/31/2012")</f>
        <v>7.9235629999999997</v>
      </c>
      <c r="BL17" s="27">
        <f>[1]!snldata("12",$D17, "249589", "12/31/2016")</f>
        <v>27.105345</v>
      </c>
      <c r="BM17" s="27">
        <f>[1]!snldata("12",$D17, "249589", "12/31/2015")</f>
        <v>27.647424000000001</v>
      </c>
      <c r="BN17" s="27">
        <f>[1]!snldata("12",$D17, "249589", "12/31/2014")</f>
        <v>42.868837999999997</v>
      </c>
      <c r="BO17" s="27">
        <f>[1]!snldata("12",$D17, "249589", "12/31/2013")</f>
        <v>37.093688</v>
      </c>
      <c r="BP17" s="27">
        <f>[1]!snldata("12",$D17, "249589", "12/31/2012")</f>
        <v>26.409291</v>
      </c>
      <c r="BQ17" s="16" t="str">
        <f>[1]!snldata("12",$D17, "249597", "12/31/2016")</f>
        <v>EIA 923 (767 - Page 4 Generator Data)</v>
      </c>
      <c r="BR17" s="29" t="str">
        <f>[1]!snldata("12",$D17, "225552", "2016Y")</f>
        <v>NA</v>
      </c>
      <c r="BS17" s="17" t="s">
        <v>104</v>
      </c>
    </row>
    <row r="18" spans="1:71" x14ac:dyDescent="0.2">
      <c r="A18" s="19" t="s">
        <v>145</v>
      </c>
      <c r="C18" s="20" t="s">
        <v>162</v>
      </c>
      <c r="D18" s="20">
        <v>7595</v>
      </c>
      <c r="E18" s="24" t="str">
        <f>[1]!snldata("12",D18,"229507")</f>
        <v>NRG Energy, Inc.</v>
      </c>
      <c r="F18" s="24" t="str">
        <f>[1]!snldata("12",D18, "221692")</f>
        <v>NRG Energy, Inc.</v>
      </c>
      <c r="G18" s="47">
        <v>667</v>
      </c>
      <c r="H18" s="41" t="s">
        <v>13</v>
      </c>
      <c r="I18" s="41">
        <v>1.38</v>
      </c>
      <c r="J18" s="42">
        <f>[1]!snldata("12",D18,"221708")</f>
        <v>100</v>
      </c>
      <c r="K18" s="25" t="str">
        <f>IFERROR([1]!snldata("12",D18, "221969"),0)</f>
        <v>NA</v>
      </c>
      <c r="L18" s="50" t="s">
        <v>14</v>
      </c>
      <c r="M18" s="24" t="str">
        <f>[1]!snldata("12",D18, "241198")</f>
        <v>Steam Turbine</v>
      </c>
      <c r="N18" s="24" t="str">
        <f>[1]!snldata("12",D18, "221981")</f>
        <v>Coal</v>
      </c>
      <c r="O18" s="24" t="str">
        <f>[1]!snldata("12",D18, "246613")</f>
        <v>Co-Fired</v>
      </c>
      <c r="P18" s="24">
        <f>[1]!snldata("12",D18, "221972")</f>
        <v>1964</v>
      </c>
      <c r="Q18" s="24" t="str">
        <f>[1]!snldata("12",D18, "229687")</f>
        <v>RFC</v>
      </c>
      <c r="R18" s="24" t="str">
        <f>[1]!snldata("12",D18, "229688")</f>
        <v>R-PJM</v>
      </c>
      <c r="S18" s="24" t="str">
        <f>[1]!snldata("12",D18, "231906")</f>
        <v>PJM</v>
      </c>
      <c r="T18" s="26"/>
      <c r="U18" s="24" t="str">
        <f>[1]!snldata("12",D18, "221802")</f>
        <v>MD</v>
      </c>
      <c r="V18" s="24" t="str">
        <f>[1]!snldata("12",D18, "221801")</f>
        <v>Prince George's</v>
      </c>
      <c r="W18" s="24" t="str">
        <f>[1]!snldata("12",D18, "221800")</f>
        <v>Aquasco</v>
      </c>
      <c r="X18" s="16" t="str">
        <f>[1]!snldata("12",D18, "241235")</f>
        <v>NA</v>
      </c>
      <c r="Y18" s="16" t="str">
        <f>[1]!snldata("12",D18, "241236")</f>
        <v>NA</v>
      </c>
      <c r="Z18" s="27" t="str">
        <f>[1]!snldata("12",D18,"241233")</f>
        <v>NA</v>
      </c>
      <c r="AA18" s="28" t="str">
        <f>[1]!snldata("12",D18, "222074")</f>
        <v/>
      </c>
      <c r="AB18" s="16" t="str">
        <f>[1]!snldata("12",$D18, "229694")</f>
        <v>Acid Rain</v>
      </c>
      <c r="AC18" s="16" t="str">
        <f>[1]!snldata("12",$D18, "229695")</f>
        <v>CAIR NOx Ozone Season</v>
      </c>
      <c r="AD18" s="16" t="str">
        <f>[1]!snldata("12",$D18, "229697")</f>
        <v>Regional Greenhouse Gas</v>
      </c>
      <c r="AE18" s="16" t="str">
        <f>[1]!snldata("12",$D18, "222078")</f>
        <v>Yes</v>
      </c>
      <c r="AF18" s="16" t="str">
        <f>[1]!snldata("12",$D18, "255708")</f>
        <v>No</v>
      </c>
      <c r="AG18" s="16" t="str">
        <f>[1]!snldata("12",D18, "243303")</f>
        <v/>
      </c>
      <c r="AH18" s="29">
        <f>[1]!snldata("12",D18, "249581", "12/31/2016")</f>
        <v>16185669</v>
      </c>
      <c r="AI18" s="29">
        <f>[1]!snldata("12",$D18, "249581", "12/31/2015")</f>
        <v>14575737</v>
      </c>
      <c r="AJ18" s="29">
        <f>[1]!snldata("12",$D18, "249581", "12/31/2014")</f>
        <v>27469794</v>
      </c>
      <c r="AK18" s="29">
        <f>[1]!snldata("12",$D18, "249581", "12/31/2013")</f>
        <v>24580228</v>
      </c>
      <c r="AL18" s="29">
        <f>[1]!snldata("12",$D18, "249581", "12/31/2012")</f>
        <v>19073825</v>
      </c>
      <c r="AM18" s="29">
        <f>[1]!snldata("12",$D18, "224014", "2016Y")</f>
        <v>10861</v>
      </c>
      <c r="AN18" s="29">
        <f>[1]!snldata("12",$D18, "224014", "2015Y")</f>
        <v>10803</v>
      </c>
      <c r="AO18" s="29">
        <f>[1]!snldata("12",$D18, "224014", "2014Y")</f>
        <v>10871</v>
      </c>
      <c r="AP18" s="29">
        <f>[1]!snldata("12",$D18, "224014", "2013Y")</f>
        <v>10691</v>
      </c>
      <c r="AQ18" s="29">
        <f>[1]!snldata("12",$D18, "224014", "2012Y")</f>
        <v>10505</v>
      </c>
      <c r="AR18" s="29">
        <f>[1]!snldata("12",$D18, "224013", "2016Y")</f>
        <v>1490214</v>
      </c>
      <c r="AS18" s="29">
        <f>[1]!snldata("12",$D18, "224013", "2015Y")</f>
        <v>1349171</v>
      </c>
      <c r="AT18" s="29">
        <f>[1]!snldata("12",$D18, "224013", "2014Y")</f>
        <v>2526948</v>
      </c>
      <c r="AU18" s="29">
        <f>[1]!snldata("12",$D18, "224013", "2013Y")</f>
        <v>2299250</v>
      </c>
      <c r="AV18" s="29">
        <f>[1]!snldata("12",$D18, "224013", "2012Y")</f>
        <v>1815633</v>
      </c>
      <c r="AW18" s="27">
        <f>[1]!snldata("12",$D18, "224015", "2016Y")</f>
        <v>25.396849743136677</v>
      </c>
      <c r="AX18" s="27">
        <f>[1]!snldata("12",$D18, "224015", "2015Y")</f>
        <v>23.056130888907116</v>
      </c>
      <c r="AY18" s="27">
        <f>[1]!snldata("12",$D18, "224015", "2014Y")</f>
        <v>43.183290952341892</v>
      </c>
      <c r="AZ18" s="27">
        <f>[1]!snldata("12",$D18, "224015", "2013Y")</f>
        <v>39.292134908265659</v>
      </c>
      <c r="BA18" s="27">
        <f>[1]!snldata("12",$D18, "224015", "2012Y")</f>
        <v>30.942776332580742</v>
      </c>
      <c r="BB18" s="27">
        <f>[1]!snldata("12",$D18, "249583", "12/31/2016")</f>
        <v>6.0072989999999997</v>
      </c>
      <c r="BC18" s="27">
        <f>[1]!snldata("12",$D18, "249583", "12/31/2015")</f>
        <v>6.759442</v>
      </c>
      <c r="BD18" s="27">
        <f>[1]!snldata("12",$D18, "249583", "12/31/2014")</f>
        <v>3.6130439999999999</v>
      </c>
      <c r="BE18" s="27">
        <f>[1]!snldata("12",$D18, "249583", "12/31/2013")</f>
        <v>3.974869</v>
      </c>
      <c r="BF18" s="27">
        <f>[1]!snldata("12",$D18, "249583", "12/31/2012")</f>
        <v>4.8514619999999997</v>
      </c>
      <c r="BG18" s="27">
        <f>[1]!snldata("12",$D18, "249588", "12/31/2016")</f>
        <v>26.720461</v>
      </c>
      <c r="BH18" s="27">
        <f>[1]!snldata("12",$D18, "249588", "12/31/2015")</f>
        <v>26.777623999999999</v>
      </c>
      <c r="BI18" s="27">
        <f>[1]!snldata("12",$D18, "249588", "12/31/2014")</f>
        <v>25.821524</v>
      </c>
      <c r="BJ18" s="27">
        <f>[1]!snldata("12",$D18, "249588", "12/31/2013")</f>
        <v>25.113665999999998</v>
      </c>
      <c r="BK18" s="27">
        <f>[1]!snldata("12",$D18, "249588", "12/31/2012")</f>
        <v>26.340546</v>
      </c>
      <c r="BL18" s="27">
        <f>[1]!snldata("12",$D18, "249589", "12/31/2016")</f>
        <v>47.991776999999999</v>
      </c>
      <c r="BM18" s="27">
        <f>[1]!snldata("12",$D18, "249589", "12/31/2015")</f>
        <v>55.897906999999996</v>
      </c>
      <c r="BN18" s="27">
        <f>[1]!snldata("12",$D18, "249589", "12/31/2014")</f>
        <v>50.924016999999999</v>
      </c>
      <c r="BO18" s="27">
        <f>[1]!snldata("12",$D18, "249589", "12/31/2013")</f>
        <v>50.275647999999997</v>
      </c>
      <c r="BP18" s="27">
        <f>[1]!snldata("12",$D18, "249589", "12/31/2012")</f>
        <v>54.568832999999998</v>
      </c>
      <c r="BQ18" s="16" t="str">
        <f>[1]!snldata("12",$D18, "249597", "12/31/2016")</f>
        <v>EIA 923 (767 - Page 4 Generator Data)</v>
      </c>
      <c r="BR18" s="29" t="str">
        <f>[1]!snldata("12",$D18, "225552", "2016Y")</f>
        <v>NA</v>
      </c>
      <c r="BS18" s="17" t="b">
        <f t="shared" si="0"/>
        <v>0</v>
      </c>
    </row>
    <row r="19" spans="1:71" x14ac:dyDescent="0.2">
      <c r="A19" s="19" t="s">
        <v>145</v>
      </c>
      <c r="C19" s="20" t="s">
        <v>163</v>
      </c>
      <c r="D19" s="20">
        <v>2242</v>
      </c>
      <c r="E19" s="24" t="str">
        <f>[1]!snldata("12",D19,"229507")</f>
        <v>NRG Energy, Inc.</v>
      </c>
      <c r="F19" s="24" t="str">
        <f>[1]!snldata("12",D19, "221692")</f>
        <v>NRG Energy, Inc.</v>
      </c>
      <c r="G19" s="47">
        <v>1570</v>
      </c>
      <c r="H19" s="41" t="s">
        <v>13</v>
      </c>
      <c r="I19" s="41">
        <v>1548.5</v>
      </c>
      <c r="J19" s="42">
        <f>[1]!snldata("12",D19,"221708")</f>
        <v>100</v>
      </c>
      <c r="K19" s="25" t="str">
        <f>IFERROR([1]!snldata("12",D19, "221969"),0)</f>
        <v>NA</v>
      </c>
      <c r="L19" s="50" t="s">
        <v>14</v>
      </c>
      <c r="M19" s="24" t="str">
        <f>[1]!snldata("12",D19, "241198")</f>
        <v>Steam Turbine</v>
      </c>
      <c r="N19" s="24" t="str">
        <f>[1]!snldata("12",D19, "221981")</f>
        <v>Gas</v>
      </c>
      <c r="O19" s="24" t="str">
        <f>[1]!snldata("12",D19, "246613")</f>
        <v>Co-Fired, Switching</v>
      </c>
      <c r="P19" s="24">
        <f>[1]!snldata("12",D19, "221972")</f>
        <v>1975</v>
      </c>
      <c r="Q19" s="24" t="str">
        <f>[1]!snldata("12",D19, "229687")</f>
        <v>RFC</v>
      </c>
      <c r="R19" s="24" t="str">
        <f>[1]!snldata("12",D19, "229688")</f>
        <v>R-PJM</v>
      </c>
      <c r="S19" s="24" t="str">
        <f>[1]!snldata("12",D19, "231906")</f>
        <v>PJM</v>
      </c>
      <c r="T19" s="26"/>
      <c r="U19" s="24" t="str">
        <f>[1]!snldata("12",D19, "221802")</f>
        <v>MD</v>
      </c>
      <c r="V19" s="24" t="str">
        <f>[1]!snldata("12",D19, "221801")</f>
        <v>Prince George's</v>
      </c>
      <c r="W19" s="24" t="str">
        <f>[1]!snldata("12",D19, "221800")</f>
        <v>Aquasco</v>
      </c>
      <c r="X19" s="16" t="str">
        <f>[1]!snldata("12",D19, "241235")</f>
        <v>NA</v>
      </c>
      <c r="Y19" s="16" t="str">
        <f>[1]!snldata("12",D19, "241236")</f>
        <v>NA</v>
      </c>
      <c r="Z19" s="27" t="str">
        <f>[1]!snldata("12",D19,"241233")</f>
        <v>NA</v>
      </c>
      <c r="AA19" s="28" t="str">
        <f>[1]!snldata("12",D19, "222074")</f>
        <v/>
      </c>
      <c r="AB19" s="16" t="str">
        <f>[1]!snldata("12",$D19, "229694")</f>
        <v>Acid Rain</v>
      </c>
      <c r="AC19" s="16" t="str">
        <f>[1]!snldata("12",$D19, "229695")</f>
        <v>CAIR NOx Ozone Season</v>
      </c>
      <c r="AD19" s="16" t="str">
        <f>[1]!snldata("12",$D19, "229697")</f>
        <v>Regional Greenhouse Gas</v>
      </c>
      <c r="AE19" s="16" t="str">
        <f>[1]!snldata("12",$D19, "222078")</f>
        <v>No</v>
      </c>
      <c r="AF19" s="16" t="str">
        <f>[1]!snldata("12",$D19, "255708")</f>
        <v>No</v>
      </c>
      <c r="AG19" s="16" t="str">
        <f>[1]!snldata("12",D19, "243303")</f>
        <v>Chalk Point Plant</v>
      </c>
      <c r="AH19" s="29">
        <f>[1]!snldata("12",D19, "249581", "12/31/2016")</f>
        <v>15855049</v>
      </c>
      <c r="AI19" s="29">
        <f>[1]!snldata("12",$D19, "249581", "12/31/2015")</f>
        <v>9313655</v>
      </c>
      <c r="AJ19" s="29">
        <f>[1]!snldata("12",$D19, "249581", "12/31/2014")</f>
        <v>5048680</v>
      </c>
      <c r="AK19" s="29">
        <f>[1]!snldata("12",$D19, "249581", "12/31/2013")</f>
        <v>8697062</v>
      </c>
      <c r="AL19" s="29">
        <f>[1]!snldata("12",$D19, "249581", "12/31/2012")</f>
        <v>32442098</v>
      </c>
      <c r="AM19" s="29">
        <f>[1]!snldata("12",$D19, "224014", "2016Y")</f>
        <v>12429</v>
      </c>
      <c r="AN19" s="29">
        <f>[1]!snldata("12",$D19, "224014", "2015Y")</f>
        <v>12743</v>
      </c>
      <c r="AO19" s="29">
        <f>[1]!snldata("12",$D19, "224014", "2014Y")</f>
        <v>13062</v>
      </c>
      <c r="AP19" s="29">
        <f>[1]!snldata("12",$D19, "224014", "2013Y")</f>
        <v>13121</v>
      </c>
      <c r="AQ19" s="29">
        <f>[1]!snldata("12",$D19, "224014", "2012Y")</f>
        <v>11746</v>
      </c>
      <c r="AR19" s="29">
        <f>[1]!snldata("12",$D19, "224013", "2016Y")</f>
        <v>1275665</v>
      </c>
      <c r="AS19" s="29">
        <f>[1]!snldata("12",$D19, "224013", "2015Y")</f>
        <v>730875</v>
      </c>
      <c r="AT19" s="29">
        <f>[1]!snldata("12",$D19, "224013", "2014Y")</f>
        <v>386520</v>
      </c>
      <c r="AU19" s="29">
        <f>[1]!snldata("12",$D19, "224013", "2013Y")</f>
        <v>662849</v>
      </c>
      <c r="AV19" s="29">
        <f>[1]!snldata("12",$D19, "224013", "2012Y")</f>
        <v>2762035</v>
      </c>
      <c r="AW19" s="27">
        <f>[1]!snldata("12",$D19, "224015", "2016Y")</f>
        <v>12.47645868151403</v>
      </c>
      <c r="AX19" s="27">
        <f>[1]!snldata("12",$D19, "224015", "2015Y")</f>
        <v>7.1678023348867859</v>
      </c>
      <c r="AY19" s="27">
        <f>[1]!snldata("12",$D19, "224015", "2014Y")</f>
        <v>3.7906604528550583</v>
      </c>
      <c r="AZ19" s="27">
        <f>[1]!snldata("12",$D19, "224015", "2013Y")</f>
        <v>6.5006610020555788</v>
      </c>
      <c r="BA19" s="27">
        <f>[1]!snldata("12",$D19, "224015", "2012Y")</f>
        <v>27.013687413541646</v>
      </c>
      <c r="BB19" s="27">
        <f>[1]!snldata("12",$D19, "249583", "12/31/2016")</f>
        <v>3.4883899999999999</v>
      </c>
      <c r="BC19" s="27">
        <f>[1]!snldata("12",$D19, "249583", "12/31/2015")</f>
        <v>5.5761510000000003</v>
      </c>
      <c r="BD19" s="27">
        <f>[1]!snldata("12",$D19, "249583", "12/31/2014")</f>
        <v>5.1007939999999996</v>
      </c>
      <c r="BE19" s="27">
        <f>[1]!snldata("12",$D19, "249583", "12/31/2013")</f>
        <v>3.9614600000000002</v>
      </c>
      <c r="BF19" s="27">
        <f>[1]!snldata("12",$D19, "249583", "12/31/2012")</f>
        <v>2.1557620000000002</v>
      </c>
      <c r="BG19" s="27">
        <f>[1]!snldata("12",$D19, "249588", "12/31/2016")</f>
        <v>10.195131999999999</v>
      </c>
      <c r="BH19" s="27">
        <f>[1]!snldata("12",$D19, "249588", "12/31/2015")</f>
        <v>10.488187999999999</v>
      </c>
      <c r="BI19" s="27">
        <f>[1]!snldata("12",$D19, "249588", "12/31/2014")</f>
        <v>6.8489329999999997</v>
      </c>
      <c r="BJ19" s="27">
        <f>[1]!snldata("12",$D19, "249588", "12/31/2013")</f>
        <v>7.2224789999999999</v>
      </c>
      <c r="BK19" s="27">
        <f>[1]!snldata("12",$D19, "249588", "12/31/2012")</f>
        <v>7.8538269999999999</v>
      </c>
      <c r="BL19" s="27">
        <f>[1]!snldata("12",$D19, "249589", "12/31/2016")</f>
        <v>37.827277000000002</v>
      </c>
      <c r="BM19" s="27">
        <f>[1]!snldata("12",$D19, "249589", "12/31/2015")</f>
        <v>60.535634000000002</v>
      </c>
      <c r="BN19" s="27">
        <f>[1]!snldata("12",$D19, "249589", "12/31/2014")</f>
        <v>99.577392000000003</v>
      </c>
      <c r="BO19" s="27">
        <f>[1]!snldata("12",$D19, "249589", "12/31/2013")</f>
        <v>72.124167</v>
      </c>
      <c r="BP19" s="27">
        <f>[1]!snldata("12",$D19, "249589", "12/31/2012")</f>
        <v>43.138370000000002</v>
      </c>
      <c r="BQ19" s="16" t="str">
        <f>[1]!snldata("12",$D19, "249597", "12/31/2016")</f>
        <v>EIA 923 (767 - Page 4 Generator Data)</v>
      </c>
      <c r="BR19" s="29" t="str">
        <f>[1]!snldata("12",$D19, "225552", "2016Y")</f>
        <v>NA</v>
      </c>
      <c r="BS19" s="17" t="b">
        <f t="shared" si="1"/>
        <v>0</v>
      </c>
    </row>
    <row r="20" spans="1:71" x14ac:dyDescent="0.2">
      <c r="A20" s="19" t="s">
        <v>145</v>
      </c>
      <c r="C20" s="20" t="s">
        <v>164</v>
      </c>
      <c r="D20" s="20">
        <v>2244</v>
      </c>
      <c r="E20" s="24" t="str">
        <f>[1]!snldata("12",D20,"229507")</f>
        <v>NRG Energy, Inc.</v>
      </c>
      <c r="F20" s="24" t="str">
        <f>[1]!snldata("12",D20, "221692")</f>
        <v>NRG Energy, Inc.</v>
      </c>
      <c r="G20" s="47">
        <v>42</v>
      </c>
      <c r="H20" s="41" t="s">
        <v>13</v>
      </c>
      <c r="I20" s="41">
        <v>62</v>
      </c>
      <c r="J20" s="42">
        <f>[1]!snldata("12",D20,"221708")</f>
        <v>100</v>
      </c>
      <c r="K20" s="25" t="str">
        <f>IFERROR([1]!snldata("12",D20, "221969"),0)</f>
        <v>NA</v>
      </c>
      <c r="L20" s="50" t="s">
        <v>14</v>
      </c>
      <c r="M20" s="24" t="str">
        <f>[1]!snldata("12",D20, "241198")</f>
        <v>Gas Turbine</v>
      </c>
      <c r="N20" s="24" t="str">
        <f>[1]!snldata("12",D20, "221981")</f>
        <v>Oil</v>
      </c>
      <c r="O20" s="24" t="str">
        <f>[1]!snldata("12",D20, "246613")</f>
        <v>Switching</v>
      </c>
      <c r="P20" s="24">
        <f>[1]!snldata("12",D20, "221972")</f>
        <v>1967</v>
      </c>
      <c r="Q20" s="24" t="str">
        <f>[1]!snldata("12",D20, "229687")</f>
        <v>RFC</v>
      </c>
      <c r="R20" s="24" t="str">
        <f>[1]!snldata("12",D20, "229688")</f>
        <v>R-PJM</v>
      </c>
      <c r="S20" s="24" t="str">
        <f>[1]!snldata("12",D20, "231906")</f>
        <v>PJM</v>
      </c>
      <c r="T20" s="26"/>
      <c r="U20" s="24" t="str">
        <f>[1]!snldata("12",D20, "221802")</f>
        <v>MD</v>
      </c>
      <c r="V20" s="24" t="str">
        <f>[1]!snldata("12",D20, "221801")</f>
        <v>Prince George's</v>
      </c>
      <c r="W20" s="24" t="str">
        <f>[1]!snldata("12",D20, "221800")</f>
        <v>Aquasco</v>
      </c>
      <c r="X20" s="16" t="str">
        <f>[1]!snldata("12",D20, "241235")</f>
        <v>NA</v>
      </c>
      <c r="Y20" s="16" t="str">
        <f>[1]!snldata("12",D20, "241236")</f>
        <v>NA</v>
      </c>
      <c r="Z20" s="27" t="str">
        <f>[1]!snldata("12",D20,"241233")</f>
        <v>NA</v>
      </c>
      <c r="AA20" s="28" t="str">
        <f>[1]!snldata("12",D20, "222074")</f>
        <v/>
      </c>
      <c r="AB20" s="16" t="str">
        <f>[1]!snldata("12",$D20, "229694")</f>
        <v>Acid Rain</v>
      </c>
      <c r="AC20" s="16" t="str">
        <f>[1]!snldata("12",$D20, "229695")</f>
        <v>CAIR NOx Ozone Season</v>
      </c>
      <c r="AD20" s="16" t="str">
        <f>[1]!snldata("12",$D20, "229697")</f>
        <v>Regional Greenhouse Gas</v>
      </c>
      <c r="AE20" s="16" t="str">
        <f>[1]!snldata("12",$D20, "222078")</f>
        <v>No</v>
      </c>
      <c r="AF20" s="16" t="str">
        <f>[1]!snldata("12",$D20, "255708")</f>
        <v>No</v>
      </c>
      <c r="AG20" s="16" t="str">
        <f>[1]!snldata("12",D20, "243303")</f>
        <v/>
      </c>
      <c r="AH20" s="29">
        <f>[1]!snldata("12",D20, "249581", "12/31/2016")</f>
        <v>370346.0001</v>
      </c>
      <c r="AI20" s="29">
        <f>[1]!snldata("12",$D20, "249581", "12/31/2015")</f>
        <v>400005.0001</v>
      </c>
      <c r="AJ20" s="29">
        <f>[1]!snldata("12",$D20, "249581", "12/31/2014")</f>
        <v>824404.99990000005</v>
      </c>
      <c r="AK20" s="29">
        <f>[1]!snldata("12",$D20, "249581", "12/31/2013")</f>
        <v>419991.9999</v>
      </c>
      <c r="AL20" s="29">
        <f>[1]!snldata("12",$D20, "249581", "12/31/2012")</f>
        <v>681587</v>
      </c>
      <c r="AM20" s="29">
        <f>[1]!snldata("12",$D20, "224014", "2016Y")</f>
        <v>15927</v>
      </c>
      <c r="AN20" s="29">
        <f>[1]!snldata("12",$D20, "224014", "2015Y")</f>
        <v>16530</v>
      </c>
      <c r="AO20" s="29">
        <f>[1]!snldata("12",$D20, "224014", "2014Y")</f>
        <v>13703</v>
      </c>
      <c r="AP20" s="29">
        <f>[1]!snldata("12",$D20, "224014", "2013Y")</f>
        <v>15988</v>
      </c>
      <c r="AQ20" s="29">
        <f>[1]!snldata("12",$D20, "224014", "2012Y")</f>
        <v>16161</v>
      </c>
      <c r="AR20" s="29">
        <f>[1]!snldata("12",$D20, "224013", "2016Y")</f>
        <v>23253</v>
      </c>
      <c r="AS20" s="29">
        <f>[1]!snldata("12",$D20, "224013", "2015Y")</f>
        <v>24199</v>
      </c>
      <c r="AT20" s="29">
        <f>[1]!snldata("12",$D20, "224013", "2014Y")</f>
        <v>60163</v>
      </c>
      <c r="AU20" s="29">
        <f>[1]!snldata("12",$D20, "224013", "2013Y")</f>
        <v>26270</v>
      </c>
      <c r="AV20" s="29">
        <f>[1]!snldata("12",$D20, "224013", "2012Y")</f>
        <v>42175</v>
      </c>
      <c r="AW20" s="27">
        <f>[1]!snldata("12",$D20, "224015", "2016Y")</f>
        <v>0.49853097053708334</v>
      </c>
      <c r="AX20" s="27">
        <f>[1]!snldata("12",$D20, "224015", "2015Y")</f>
        <v>0.52023407201025029</v>
      </c>
      <c r="AY20" s="27">
        <f>[1]!snldata("12",$D20, "224015", "2014Y")</f>
        <v>1.2933940441486298</v>
      </c>
      <c r="AZ20" s="27">
        <f>[1]!snldata("12",$D20, "224015", "2013Y")</f>
        <v>0.56475676977186151</v>
      </c>
      <c r="BA20" s="27">
        <f>[1]!snldata("12",$D20, "224015", "2012Y")</f>
        <v>0.90420778748554986</v>
      </c>
      <c r="BB20" s="27">
        <f>[1]!snldata("12",$D20, "249583", "12/31/2016")</f>
        <v>28.560528999999999</v>
      </c>
      <c r="BC20" s="27">
        <f>[1]!snldata("12",$D20, "249583", "12/31/2015")</f>
        <v>26.498767999999998</v>
      </c>
      <c r="BD20" s="27">
        <f>[1]!snldata("12",$D20, "249583", "12/31/2014")</f>
        <v>9.60412</v>
      </c>
      <c r="BE20" s="27">
        <f>[1]!snldata("12",$D20, "249583", "12/31/2013")</f>
        <v>23.163983000000002</v>
      </c>
      <c r="BF20" s="27">
        <f>[1]!snldata("12",$D20, "249583", "12/31/2012")</f>
        <v>16.348521999999999</v>
      </c>
      <c r="BG20" s="27">
        <f>[1]!snldata("12",$D20, "249588", "12/31/2016")</f>
        <v>3.4419409999999999</v>
      </c>
      <c r="BH20" s="27">
        <f>[1]!snldata("12",$D20, "249588", "12/31/2015")</f>
        <v>3.3252920000000001</v>
      </c>
      <c r="BI20" s="27">
        <f>[1]!snldata("12",$D20, "249588", "12/31/2014")</f>
        <v>3.6882809999999999</v>
      </c>
      <c r="BJ20" s="27">
        <f>[1]!snldata("12",$D20, "249588", "12/31/2013")</f>
        <v>3.6438730000000001</v>
      </c>
      <c r="BK20" s="27">
        <f>[1]!snldata("12",$D20, "249588", "12/31/2012")</f>
        <v>3.790362</v>
      </c>
      <c r="BL20" s="27">
        <f>[1]!snldata("12",$D20, "249589", "12/31/2016")</f>
        <v>154.45227299999999</v>
      </c>
      <c r="BM20" s="27">
        <f>[1]!snldata("12",$D20, "249589", "12/31/2015")</f>
        <v>194.85020800000001</v>
      </c>
      <c r="BN20" s="27">
        <f>[1]!snldata("12",$D20, "249589", "12/31/2014")</f>
        <v>270.18845700000003</v>
      </c>
      <c r="BO20" s="27">
        <f>[1]!snldata("12",$D20, "249589", "12/31/2013")</f>
        <v>216.963572</v>
      </c>
      <c r="BP20" s="27">
        <f>[1]!snldata("12",$D20, "249589", "12/31/2012")</f>
        <v>125.78295300000001</v>
      </c>
      <c r="BQ20" s="16" t="str">
        <f>[1]!snldata("12",$D20, "249597", "12/31/2016")</f>
        <v>EIA 923 based on unit capacity allocation</v>
      </c>
      <c r="BR20" s="29" t="str">
        <f>[1]!snldata("12",$D20, "225552", "2016Y")</f>
        <v>NA</v>
      </c>
      <c r="BS20" s="17" t="str">
        <f t="shared" si="0"/>
        <v>Peaking</v>
      </c>
    </row>
    <row r="21" spans="1:71" x14ac:dyDescent="0.2">
      <c r="A21" s="19" t="s">
        <v>145</v>
      </c>
      <c r="C21" s="20" t="s">
        <v>165</v>
      </c>
      <c r="D21" s="20">
        <v>2292</v>
      </c>
      <c r="E21" s="24" t="str">
        <f>[1]!snldata("12",D21,"229507")</f>
        <v>NRG Power Midwest LP.</v>
      </c>
      <c r="F21" s="24" t="str">
        <f>[1]!snldata("12",D21, "221692")</f>
        <v>NRG Power Midwest LP.</v>
      </c>
      <c r="G21" s="47">
        <v>565</v>
      </c>
      <c r="H21" s="41" t="s">
        <v>13</v>
      </c>
      <c r="I21" s="41">
        <v>173.99</v>
      </c>
      <c r="J21" s="42">
        <f>[1]!snldata("12",D21,"221708")</f>
        <v>100</v>
      </c>
      <c r="K21" s="25" t="str">
        <f>IFERROR([1]!snldata("12",D21, "221969"),0)</f>
        <v>NA</v>
      </c>
      <c r="L21" s="50" t="s">
        <v>14</v>
      </c>
      <c r="M21" s="24" t="str">
        <f>[1]!snldata("12",D21, "241198")</f>
        <v>Steam Turbine</v>
      </c>
      <c r="N21" s="24" t="str">
        <f>[1]!snldata("12",D21, "221981")</f>
        <v>Coal</v>
      </c>
      <c r="O21" s="24" t="str">
        <f>[1]!snldata("12",D21, "246613")</f>
        <v>Co-Fired</v>
      </c>
      <c r="P21" s="24">
        <f>[1]!snldata("12",D21, "221972")</f>
        <v>1970</v>
      </c>
      <c r="Q21" s="24" t="str">
        <f>[1]!snldata("12",D21, "229687")</f>
        <v>RFC</v>
      </c>
      <c r="R21" s="24" t="str">
        <f>[1]!snldata("12",D21, "229688")</f>
        <v>R-PJM</v>
      </c>
      <c r="S21" s="24" t="str">
        <f>[1]!snldata("12",D21, "231906")</f>
        <v>PJM</v>
      </c>
      <c r="T21" s="26"/>
      <c r="U21" s="24" t="str">
        <f>[1]!snldata("12",D21, "221802")</f>
        <v>PA</v>
      </c>
      <c r="V21" s="24" t="str">
        <f>[1]!snldata("12",D21, "221801")</f>
        <v>Allegheny</v>
      </c>
      <c r="W21" s="24" t="str">
        <f>[1]!snldata("12",D21, "221800")</f>
        <v>Springdale</v>
      </c>
      <c r="X21" s="16" t="str">
        <f>[1]!snldata("12",D21, "241235")</f>
        <v>NA</v>
      </c>
      <c r="Y21" s="16" t="str">
        <f>[1]!snldata("12",D21, "241236")</f>
        <v>NA</v>
      </c>
      <c r="Z21" s="27" t="str">
        <f>[1]!snldata("12",D21,"241233")</f>
        <v>NA</v>
      </c>
      <c r="AA21" s="28" t="str">
        <f>[1]!snldata("12",D21, "222074")</f>
        <v/>
      </c>
      <c r="AB21" s="16" t="str">
        <f>[1]!snldata("12",$D21, "229694")</f>
        <v>Acid Rain</v>
      </c>
      <c r="AC21" s="16" t="str">
        <f>[1]!snldata("12",$D21, "229695")</f>
        <v>CAIR NOx Ozone Season</v>
      </c>
      <c r="AD21" s="16" t="str">
        <f>[1]!snldata("12",$D21, "229697")</f>
        <v/>
      </c>
      <c r="AE21" s="16" t="str">
        <f>[1]!snldata("12",$D21, "222078")</f>
        <v>Yes</v>
      </c>
      <c r="AF21" s="16" t="str">
        <f>[1]!snldata("12",$D21, "255708")</f>
        <v>Yes</v>
      </c>
      <c r="AG21" s="16" t="str">
        <f>[1]!snldata("12",D21, "243303")</f>
        <v/>
      </c>
      <c r="AH21" s="29">
        <f>[1]!snldata("12",D21, "249581", "12/31/2016")</f>
        <v>20972094</v>
      </c>
      <c r="AI21" s="29">
        <f>[1]!snldata("12",$D21, "249581", "12/31/2015")</f>
        <v>21556667</v>
      </c>
      <c r="AJ21" s="29">
        <f>[1]!snldata("12",$D21, "249581", "12/31/2014")</f>
        <v>30711455</v>
      </c>
      <c r="AK21" s="29">
        <f>[1]!snldata("12",$D21, "249581", "12/31/2013")</f>
        <v>30004926</v>
      </c>
      <c r="AL21" s="29">
        <f>[1]!snldata("12",$D21, "249581", "12/31/2012")</f>
        <v>25421403</v>
      </c>
      <c r="AM21" s="29">
        <f>[1]!snldata("12",$D21, "224014", "2016Y")</f>
        <v>10752</v>
      </c>
      <c r="AN21" s="29">
        <f>[1]!snldata("12",$D21, "224014", "2015Y")</f>
        <v>11109</v>
      </c>
      <c r="AO21" s="29">
        <f>[1]!snldata("12",$D21, "224014", "2014Y")</f>
        <v>10513</v>
      </c>
      <c r="AP21" s="29">
        <f>[1]!snldata("12",$D21, "224014", "2013Y")</f>
        <v>10658</v>
      </c>
      <c r="AQ21" s="29">
        <f>[1]!snldata("12",$D21, "224014", "2012Y")</f>
        <v>10488</v>
      </c>
      <c r="AR21" s="29">
        <f>[1]!snldata("12",$D21, "224013", "2016Y")</f>
        <v>1950566</v>
      </c>
      <c r="AS21" s="29">
        <f>[1]!snldata("12",$D21, "224013", "2015Y")</f>
        <v>1940463</v>
      </c>
      <c r="AT21" s="29">
        <f>[1]!snldata("12",$D21, "224013", "2014Y")</f>
        <v>2921249</v>
      </c>
      <c r="AU21" s="29">
        <f>[1]!snldata("12",$D21, "224013", "2013Y")</f>
        <v>2815204</v>
      </c>
      <c r="AV21" s="29">
        <f>[1]!snldata("12",$D21, "224013", "2012Y")</f>
        <v>2423945</v>
      </c>
      <c r="AW21" s="27">
        <f>[1]!snldata("12",$D21, "224015", "2016Y")</f>
        <v>39.442090738206396</v>
      </c>
      <c r="AX21" s="27">
        <f>[1]!snldata("12",$D21, "224015", "2015Y")</f>
        <v>39.345300372271829</v>
      </c>
      <c r="AY21" s="27">
        <f>[1]!snldata("12",$D21, "224015", "2014Y")</f>
        <v>59.23195617087196</v>
      </c>
      <c r="AZ21" s="27">
        <f>[1]!snldata("12",$D21, "224015", "2013Y")</f>
        <v>57.081761924458824</v>
      </c>
      <c r="BA21" s="27">
        <f>[1]!snldata("12",$D21, "224015", "2012Y")</f>
        <v>49.014213635643038</v>
      </c>
      <c r="BB21" s="27">
        <f>[1]!snldata("12",$D21, "249583", "12/31/2016")</f>
        <v>4.1203430000000001</v>
      </c>
      <c r="BC21" s="27">
        <f>[1]!snldata("12",$D21, "249583", "12/31/2015")</f>
        <v>4.1489019999999996</v>
      </c>
      <c r="BD21" s="27">
        <f>[1]!snldata("12",$D21, "249583", "12/31/2014")</f>
        <v>2.822533</v>
      </c>
      <c r="BE21" s="27">
        <f>[1]!snldata("12",$D21, "249583", "12/31/2013")</f>
        <v>2.9265590000000001</v>
      </c>
      <c r="BF21" s="27">
        <f>[1]!snldata("12",$D21, "249583", "12/31/2012")</f>
        <v>3.2905310000000001</v>
      </c>
      <c r="BG21" s="27">
        <f>[1]!snldata("12",$D21, "249588", "12/31/2016")</f>
        <v>26.615061000000001</v>
      </c>
      <c r="BH21" s="27">
        <f>[1]!snldata("12",$D21, "249588", "12/31/2015")</f>
        <v>26.640501</v>
      </c>
      <c r="BI21" s="27">
        <f>[1]!snldata("12",$D21, "249588", "12/31/2014")</f>
        <v>25.746051999999999</v>
      </c>
      <c r="BJ21" s="27">
        <f>[1]!snldata("12",$D21, "249588", "12/31/2013")</f>
        <v>24.989166000000001</v>
      </c>
      <c r="BK21" s="27">
        <f>[1]!snldata("12",$D21, "249588", "12/31/2012")</f>
        <v>26.307981999999999</v>
      </c>
      <c r="BL21" s="27">
        <f>[1]!snldata("12",$D21, "249589", "12/31/2016")</f>
        <v>30.400929999999999</v>
      </c>
      <c r="BM21" s="27">
        <f>[1]!snldata("12",$D21, "249589", "12/31/2015")</f>
        <v>37.397618000000001</v>
      </c>
      <c r="BN21" s="27">
        <f>[1]!snldata("12",$D21, "249589", "12/31/2014")</f>
        <v>33.438760000000002</v>
      </c>
      <c r="BO21" s="27">
        <f>[1]!snldata("12",$D21, "249589", "12/31/2013")</f>
        <v>32.333240000000004</v>
      </c>
      <c r="BP21" s="27">
        <f>[1]!snldata("12",$D21, "249589", "12/31/2012")</f>
        <v>31.842085000000001</v>
      </c>
      <c r="BQ21" s="16" t="str">
        <f>[1]!snldata("12",$D21, "249597", "12/31/2016")</f>
        <v>EIA 923 (767 - Page 4 Generator Data)</v>
      </c>
      <c r="BR21" s="29" t="str">
        <f>[1]!snldata("12",$D21, "225552", "2016Y")</f>
        <v>NA</v>
      </c>
      <c r="BS21" s="17" t="s">
        <v>104</v>
      </c>
    </row>
    <row r="22" spans="1:71" x14ac:dyDescent="0.2">
      <c r="A22" s="19" t="s">
        <v>150</v>
      </c>
      <c r="C22" s="20" t="s">
        <v>166</v>
      </c>
      <c r="D22" s="20">
        <v>829</v>
      </c>
      <c r="E22" s="24" t="str">
        <f>[1]!snldata("12",D22,"229507")</f>
        <v>NRG Energy, Inc.</v>
      </c>
      <c r="F22" s="24" t="str">
        <f>[1]!snldata("12",D22, "221692")</f>
        <v>NRG Energy, Inc.</v>
      </c>
      <c r="G22" s="47">
        <v>800</v>
      </c>
      <c r="H22" s="41" t="s">
        <v>13</v>
      </c>
      <c r="I22" s="41">
        <v>36</v>
      </c>
      <c r="J22" s="42">
        <f>[1]!snldata("12",D22,"221708")</f>
        <v>100</v>
      </c>
      <c r="K22" s="25" t="str">
        <f>IFERROR([1]!snldata("12",D22, "221969"),0)</f>
        <v>NA</v>
      </c>
      <c r="L22" s="50" t="s">
        <v>14</v>
      </c>
      <c r="M22" s="24" t="str">
        <f>[1]!snldata("12",D22, "241198")</f>
        <v>Combined Cycle</v>
      </c>
      <c r="N22" s="24" t="str">
        <f>[1]!snldata("12",D22, "221981")</f>
        <v>Gas</v>
      </c>
      <c r="O22" s="24" t="str">
        <f>[1]!snldata("12",D22, "246613")</f>
        <v/>
      </c>
      <c r="P22" s="24">
        <f>[1]!snldata("12",D22, "221972")</f>
        <v>2003</v>
      </c>
      <c r="Q22" s="24" t="str">
        <f>[1]!snldata("12",D22, "229687")</f>
        <v>SERC</v>
      </c>
      <c r="R22" s="24" t="str">
        <f>[1]!snldata("12",D22, "229688")</f>
        <v>DELTA</v>
      </c>
      <c r="S22" s="24" t="str">
        <f>[1]!snldata("12",D22, "231906")</f>
        <v>MISO</v>
      </c>
      <c r="T22" s="26"/>
      <c r="U22" s="24" t="str">
        <f>[1]!snldata("12",D22, "221802")</f>
        <v>MS</v>
      </c>
      <c r="V22" s="24" t="str">
        <f>[1]!snldata("12",D22, "221801")</f>
        <v>Choctaw</v>
      </c>
      <c r="W22" s="24" t="str">
        <f>[1]!snldata("12",D22, "221800")</f>
        <v>French Camp</v>
      </c>
      <c r="X22" s="16" t="str">
        <f>[1]!snldata("12",D22, "241235")</f>
        <v>NA</v>
      </c>
      <c r="Y22" s="16" t="str">
        <f>[1]!snldata("12",D22, "241236")</f>
        <v>NA</v>
      </c>
      <c r="Z22" s="27" t="str">
        <f>[1]!snldata("12",D22,"241233")</f>
        <v>NA</v>
      </c>
      <c r="AA22" s="28" t="str">
        <f>[1]!snldata("12",D22, "222074")</f>
        <v/>
      </c>
      <c r="AB22" s="16" t="str">
        <f>[1]!snldata("12",$D22, "229694")</f>
        <v>Acid Rain</v>
      </c>
      <c r="AC22" s="16" t="str">
        <f>[1]!snldata("12",$D22, "229695")</f>
        <v>CAIR NOx Ozone Season</v>
      </c>
      <c r="AD22" s="16" t="str">
        <f>[1]!snldata("12",$D22, "229697")</f>
        <v/>
      </c>
      <c r="AE22" s="16" t="str">
        <f>[1]!snldata("12",$D22, "222078")</f>
        <v>No</v>
      </c>
      <c r="AF22" s="16" t="str">
        <f>[1]!snldata("12",$D22, "255708")</f>
        <v>No</v>
      </c>
      <c r="AG22" s="16" t="str">
        <f>[1]!snldata("12",D22, "243303")</f>
        <v>Reliant Energy-Choctaw Co., MS</v>
      </c>
      <c r="AH22" s="29">
        <f>[1]!snldata("12",D22, "249581", "12/31/2016")</f>
        <v>23612171</v>
      </c>
      <c r="AI22" s="29">
        <f>[1]!snldata("12",$D22, "249581", "12/31/2015")</f>
        <v>25352583</v>
      </c>
      <c r="AJ22" s="29">
        <f>[1]!snldata("12",$D22, "249581", "12/31/2014")</f>
        <v>20836469.182399999</v>
      </c>
      <c r="AK22" s="29">
        <f>[1]!snldata("12",$D22, "249581", "12/31/2013")</f>
        <v>10232854.9999</v>
      </c>
      <c r="AL22" s="29">
        <f>[1]!snldata("12",$D22, "249581", "12/31/2012")</f>
        <v>6161495</v>
      </c>
      <c r="AM22" s="29">
        <f>[1]!snldata("12",$D22, "224014", "2016Y")</f>
        <v>7210</v>
      </c>
      <c r="AN22" s="29">
        <f>[1]!snldata("12",$D22, "224014", "2015Y")</f>
        <v>7205</v>
      </c>
      <c r="AO22" s="29">
        <f>[1]!snldata("12",$D22, "224014", "2014Y")</f>
        <v>7263</v>
      </c>
      <c r="AP22" s="29">
        <f>[1]!snldata("12",$D22, "224014", "2013Y")</f>
        <v>7240</v>
      </c>
      <c r="AQ22" s="29">
        <f>[1]!snldata("12",$D22, "224014", "2012Y")</f>
        <v>7417</v>
      </c>
      <c r="AR22" s="29">
        <f>[1]!snldata("12",$D22, "224013", "2016Y")</f>
        <v>3274867</v>
      </c>
      <c r="AS22" s="29">
        <f>[1]!snldata("12",$D22, "224013", "2015Y")</f>
        <v>3518645</v>
      </c>
      <c r="AT22" s="29">
        <f>[1]!snldata("12",$D22, "224013", "2014Y")</f>
        <v>2868988</v>
      </c>
      <c r="AU22" s="29">
        <f>[1]!snldata("12",$D22, "224013", "2013Y")</f>
        <v>1413350</v>
      </c>
      <c r="AV22" s="29">
        <f>[1]!snldata("12",$D22, "224013", "2012Y")</f>
        <v>830751</v>
      </c>
      <c r="AW22" s="27">
        <f>[1]!snldata("12",$D22, "224015", "2016Y")</f>
        <v>42.174415741496261</v>
      </c>
      <c r="AX22" s="27">
        <f>[1]!snldata("12",$D22, "224015", "2015Y")</f>
        <v>45.437986838571042</v>
      </c>
      <c r="AY22" s="27">
        <f>[1]!snldata("12",$D22, "224015", "2014Y")</f>
        <v>37.048647699332633</v>
      </c>
      <c r="AZ22" s="27">
        <f>[1]!snldata("12",$D22, "224015", "2013Y")</f>
        <v>18.251281018202857</v>
      </c>
      <c r="BA22" s="27">
        <f>[1]!snldata("12",$D22, "224015", "2012Y")</f>
        <v>11.821934767759563</v>
      </c>
      <c r="BB22" s="27">
        <f>[1]!snldata("12",$D22, "249583", "12/31/2016")</f>
        <v>1.1595519999999999</v>
      </c>
      <c r="BC22" s="27">
        <f>[1]!snldata("12",$D22, "249583", "12/31/2015")</f>
        <v>1.1245400000000001</v>
      </c>
      <c r="BD22" s="27">
        <f>[1]!snldata("12",$D22, "249583", "12/31/2014")</f>
        <v>1.364803</v>
      </c>
      <c r="BE22" s="27">
        <f>[1]!snldata("12",$D22, "249583", "12/31/2013")</f>
        <v>2.8018809999999998</v>
      </c>
      <c r="BF22" s="27">
        <f>[1]!snldata("12",$D22, "249583", "12/31/2012")</f>
        <v>4.1676120000000001</v>
      </c>
      <c r="BG22" s="27">
        <f>[1]!snldata("12",$D22, "249588", "12/31/2016")</f>
        <v>9.6002480000000006</v>
      </c>
      <c r="BH22" s="27">
        <f>[1]!snldata("12",$D22, "249588", "12/31/2015")</f>
        <v>9.3588199999999997</v>
      </c>
      <c r="BI22" s="27">
        <f>[1]!snldata("12",$D22, "249588", "12/31/2014")</f>
        <v>8.9704739999999994</v>
      </c>
      <c r="BJ22" s="27">
        <f>[1]!snldata("12",$D22, "249588", "12/31/2013")</f>
        <v>8.5328739999999996</v>
      </c>
      <c r="BK22" s="27">
        <f>[1]!snldata("12",$D22, "249588", "12/31/2012")</f>
        <v>8.5538319999999999</v>
      </c>
      <c r="BL22" s="27">
        <f>[1]!snldata("12",$D22, "249589", "12/31/2016")</f>
        <v>22.562080000000002</v>
      </c>
      <c r="BM22" s="27">
        <f>[1]!snldata("12",$D22, "249589", "12/31/2015")</f>
        <v>23.254584000000001</v>
      </c>
      <c r="BN22" s="27">
        <f>[1]!snldata("12",$D22, "249589", "12/31/2014")</f>
        <v>37.071981000000001</v>
      </c>
      <c r="BO22" s="27">
        <f>[1]!snldata("12",$D22, "249589", "12/31/2013")</f>
        <v>36.138021000000002</v>
      </c>
      <c r="BP22" s="27">
        <f>[1]!snldata("12",$D22, "249589", "12/31/2012")</f>
        <v>34.154930999999998</v>
      </c>
      <c r="BQ22" s="16" t="str">
        <f>[1]!snldata("12",$D22, "249597", "12/31/2016")</f>
        <v>EIA 923 (767 - Page 4 Generator Data)</v>
      </c>
      <c r="BR22" s="29" t="str">
        <f>[1]!snldata("12",$D22, "225552", "2016Y")</f>
        <v>NA</v>
      </c>
      <c r="BS22" s="17" t="b">
        <f t="shared" si="0"/>
        <v>0</v>
      </c>
    </row>
    <row r="23" spans="1:71" x14ac:dyDescent="0.2">
      <c r="A23" s="19" t="s">
        <v>145</v>
      </c>
      <c r="C23" s="20" t="s">
        <v>167</v>
      </c>
      <c r="D23" s="20">
        <v>2477</v>
      </c>
      <c r="E23" s="24" t="str">
        <f>[1]!snldata("12",D23,"229507")</f>
        <v>Multi-Owned</v>
      </c>
      <c r="F23" s="24" t="str">
        <f>[1]!snldata("12",D23, "221692")</f>
        <v>NRG Northeast Generating LLC</v>
      </c>
      <c r="G23" s="47">
        <v>63.24</v>
      </c>
      <c r="H23" s="41" t="s">
        <v>13</v>
      </c>
      <c r="I23" s="41">
        <v>43.5</v>
      </c>
      <c r="J23" s="42" t="str">
        <f>[1]!snldata("12",D23,"221708")</f>
        <v>NA</v>
      </c>
      <c r="K23" s="25" t="str">
        <f>IFERROR([1]!snldata("12",D23, "221969"),0)</f>
        <v>NA</v>
      </c>
      <c r="L23" s="50" t="s">
        <v>14</v>
      </c>
      <c r="M23" s="24" t="str">
        <f>[1]!snldata("12",D23, "241198")</f>
        <v>Steam Turbine</v>
      </c>
      <c r="N23" s="24" t="str">
        <f>[1]!snldata("12",D23, "221981")</f>
        <v>Coal</v>
      </c>
      <c r="O23" s="24" t="str">
        <f>[1]!snldata("12",D23, "246613")</f>
        <v/>
      </c>
      <c r="P23" s="24">
        <f>[1]!snldata("12",D23, "221972")</f>
        <v>1970</v>
      </c>
      <c r="Q23" s="24" t="str">
        <f>[1]!snldata("12",D23, "229687")</f>
        <v>RFC</v>
      </c>
      <c r="R23" s="24" t="str">
        <f>[1]!snldata("12",D23, "229688")</f>
        <v>R-PJM</v>
      </c>
      <c r="S23" s="24" t="str">
        <f>[1]!snldata("12",D23, "231906")</f>
        <v>PJM</v>
      </c>
      <c r="T23" s="26"/>
      <c r="U23" s="24" t="str">
        <f>[1]!snldata("12",D23, "221802")</f>
        <v>PA</v>
      </c>
      <c r="V23" s="24" t="str">
        <f>[1]!snldata("12",D23, "221801")</f>
        <v>Indiana</v>
      </c>
      <c r="W23" s="24" t="str">
        <f>[1]!snldata("12",D23, "221800")</f>
        <v>New Florence</v>
      </c>
      <c r="X23" s="16" t="str">
        <f>[1]!snldata("12",D23, "241235")</f>
        <v>NA</v>
      </c>
      <c r="Y23" s="16" t="str">
        <f>[1]!snldata("12",D23, "241236")</f>
        <v>NA</v>
      </c>
      <c r="Z23" s="27" t="str">
        <f>[1]!snldata("12",D23,"241233")</f>
        <v>NA</v>
      </c>
      <c r="AA23" s="28" t="str">
        <f>[1]!snldata("12",D23, "222074")</f>
        <v/>
      </c>
      <c r="AB23" s="16" t="str">
        <f>[1]!snldata("12",$D23, "229694")</f>
        <v>Acid Rain</v>
      </c>
      <c r="AC23" s="16" t="str">
        <f>[1]!snldata("12",$D23, "229695")</f>
        <v>CAIR NOx Ozone Season</v>
      </c>
      <c r="AD23" s="16" t="str">
        <f>[1]!snldata("12",$D23, "229697")</f>
        <v/>
      </c>
      <c r="AE23" s="16" t="str">
        <f>[1]!snldata("12",$D23, "222078")</f>
        <v>Yes</v>
      </c>
      <c r="AF23" s="16" t="str">
        <f>[1]!snldata("12",$D23, "255708")</f>
        <v>No</v>
      </c>
      <c r="AG23" s="16" t="str">
        <f>[1]!snldata("12",D23, "243303")</f>
        <v/>
      </c>
      <c r="AH23" s="29">
        <f>[1]!snldata("12",D23, "249581", "12/31/2016")</f>
        <v>91416946</v>
      </c>
      <c r="AI23" s="29">
        <f>[1]!snldata("12",$D23, "249581", "12/31/2015")</f>
        <v>108861482</v>
      </c>
      <c r="AJ23" s="29">
        <f>[1]!snldata("12",$D23, "249581", "12/31/2014")</f>
        <v>107685392</v>
      </c>
      <c r="AK23" s="29">
        <f>[1]!snldata("12",$D23, "249581", "12/31/2013")</f>
        <v>113578947</v>
      </c>
      <c r="AL23" s="29">
        <f>[1]!snldata("12",$D23, "249581", "12/31/2012")</f>
        <v>103469457</v>
      </c>
      <c r="AM23" s="29">
        <f>[1]!snldata("12",$D23, "224014", "2016Y")</f>
        <v>9916</v>
      </c>
      <c r="AN23" s="29">
        <f>[1]!snldata("12",$D23, "224014", "2015Y")</f>
        <v>9766</v>
      </c>
      <c r="AO23" s="29">
        <f>[1]!snldata("12",$D23, "224014", "2014Y")</f>
        <v>9785</v>
      </c>
      <c r="AP23" s="29">
        <f>[1]!snldata("12",$D23, "224014", "2013Y")</f>
        <v>9658</v>
      </c>
      <c r="AQ23" s="29">
        <f>[1]!snldata("12",$D23, "224014", "2012Y")</f>
        <v>9737</v>
      </c>
      <c r="AR23" s="29">
        <f>[1]!snldata("12",$D23, "224013", "2016Y")</f>
        <v>9218947</v>
      </c>
      <c r="AS23" s="29">
        <f>[1]!snldata("12",$D23, "224013", "2015Y")</f>
        <v>11146976</v>
      </c>
      <c r="AT23" s="29">
        <f>[1]!snldata("12",$D23, "224013", "2014Y")</f>
        <v>11005160</v>
      </c>
      <c r="AU23" s="29">
        <f>[1]!snldata("12",$D23, "224013", "2013Y")</f>
        <v>11759698</v>
      </c>
      <c r="AV23" s="29">
        <f>[1]!snldata("12",$D23, "224013", "2012Y")</f>
        <v>10626029</v>
      </c>
      <c r="AW23" s="27">
        <f>[1]!snldata("12",$D23, "224015", "2016Y")</f>
        <v>61.736224954462656</v>
      </c>
      <c r="AX23" s="27">
        <f>[1]!snldata("12",$D23, "224015", "2015Y")</f>
        <v>74.852108514638729</v>
      </c>
      <c r="AY23" s="27">
        <f>[1]!snldata("12",$D23, "224015", "2014Y")</f>
        <v>73.89981197958636</v>
      </c>
      <c r="AZ23" s="27">
        <f>[1]!snldata("12",$D23, "224015", "2013Y")</f>
        <v>78.966545796400752</v>
      </c>
      <c r="BA23" s="27">
        <f>[1]!snldata("12",$D23, "224015", "2012Y")</f>
        <v>71.158985588771031</v>
      </c>
      <c r="BB23" s="27">
        <f>[1]!snldata("12",$D23, "249583", "12/31/2016")</f>
        <v>2.6005630000000002</v>
      </c>
      <c r="BC23" s="27">
        <f>[1]!snldata("12",$D23, "249583", "12/31/2015")</f>
        <v>2.1844229999999998</v>
      </c>
      <c r="BD23" s="27">
        <f>[1]!snldata("12",$D23, "249583", "12/31/2014")</f>
        <v>2.1842069999999998</v>
      </c>
      <c r="BE23" s="27">
        <f>[1]!snldata("12",$D23, "249583", "12/31/2013")</f>
        <v>2.0719280000000002</v>
      </c>
      <c r="BF23" s="27">
        <f>[1]!snldata("12",$D23, "249583", "12/31/2012")</f>
        <v>2.2082489999999999</v>
      </c>
      <c r="BG23" s="27">
        <f>[1]!snldata("12",$D23, "249588", "12/31/2016")</f>
        <v>28.106897</v>
      </c>
      <c r="BH23" s="27">
        <f>[1]!snldata("12",$D23, "249588", "12/31/2015")</f>
        <v>28.687151</v>
      </c>
      <c r="BI23" s="27">
        <f>[1]!snldata("12",$D23, "249588", "12/31/2014")</f>
        <v>26.940608999999998</v>
      </c>
      <c r="BJ23" s="27">
        <f>[1]!snldata("12",$D23, "249588", "12/31/2013")</f>
        <v>27.092777999999999</v>
      </c>
      <c r="BK23" s="27">
        <f>[1]!snldata("12",$D23, "249588", "12/31/2012")</f>
        <v>26.900084</v>
      </c>
      <c r="BL23" s="27">
        <f>[1]!snldata("12",$D23, "249589", "12/31/2016")</f>
        <v>30.538278999999999</v>
      </c>
      <c r="BM23" s="27">
        <f>[1]!snldata("12",$D23, "249589", "12/31/2015")</f>
        <v>34.362299999999998</v>
      </c>
      <c r="BN23" s="27">
        <f>[1]!snldata("12",$D23, "249589", "12/31/2014")</f>
        <v>38.086039999999997</v>
      </c>
      <c r="BO23" s="27">
        <f>[1]!snldata("12",$D23, "249589", "12/31/2013")</f>
        <v>34.144193999999999</v>
      </c>
      <c r="BP23" s="27">
        <f>[1]!snldata("12",$D23, "249589", "12/31/2012")</f>
        <v>35.763306</v>
      </c>
      <c r="BQ23" s="16" t="str">
        <f>[1]!snldata("12",$D23, "249597", "12/31/2016")</f>
        <v>EIA 923 (767 - Page 4 Generator Data)</v>
      </c>
      <c r="BR23" s="29" t="str">
        <f>[1]!snldata("12",$D23, "225552", "2016Y")</f>
        <v>NA</v>
      </c>
      <c r="BS23" s="17" t="b">
        <f t="shared" si="0"/>
        <v>0</v>
      </c>
    </row>
    <row r="24" spans="1:71" x14ac:dyDescent="0.2">
      <c r="A24" s="19" t="s">
        <v>145</v>
      </c>
      <c r="C24" s="20" t="s">
        <v>167</v>
      </c>
      <c r="D24" s="20">
        <v>2477</v>
      </c>
      <c r="E24" s="24" t="str">
        <f>[1]!snldata("12",D24,"229507")</f>
        <v>Multi-Owned</v>
      </c>
      <c r="F24" s="24" t="str">
        <f>[1]!snldata("12",D24, "221692")</f>
        <v>NRG Northeast Generating LLC</v>
      </c>
      <c r="G24" s="47">
        <v>279.64999999999998</v>
      </c>
      <c r="H24" s="41" t="s">
        <v>13</v>
      </c>
      <c r="I24" s="41">
        <v>30</v>
      </c>
      <c r="J24" s="42" t="str">
        <f>[1]!snldata("12",D24,"221708")</f>
        <v>NA</v>
      </c>
      <c r="K24" s="25" t="str">
        <f>IFERROR([1]!snldata("12",D24, "221969"),0)</f>
        <v>NA</v>
      </c>
      <c r="L24" s="50" t="s">
        <v>14</v>
      </c>
      <c r="M24" s="24" t="str">
        <f>[1]!snldata("12",D24, "241198")</f>
        <v>Steam Turbine</v>
      </c>
      <c r="N24" s="24" t="str">
        <f>[1]!snldata("12",D24, "221981")</f>
        <v>Coal</v>
      </c>
      <c r="O24" s="24" t="str">
        <f>[1]!snldata("12",D24, "246613")</f>
        <v/>
      </c>
      <c r="P24" s="24">
        <f>[1]!snldata("12",D24, "221972")</f>
        <v>1970</v>
      </c>
      <c r="Q24" s="24" t="str">
        <f>[1]!snldata("12",D24, "229687")</f>
        <v>RFC</v>
      </c>
      <c r="R24" s="24" t="str">
        <f>[1]!snldata("12",D24, "229688")</f>
        <v>R-PJM</v>
      </c>
      <c r="S24" s="24" t="str">
        <f>[1]!snldata("12",D24, "231906")</f>
        <v>PJM</v>
      </c>
      <c r="T24" s="26"/>
      <c r="U24" s="24" t="str">
        <f>[1]!snldata("12",D24, "221802")</f>
        <v>PA</v>
      </c>
      <c r="V24" s="24" t="str">
        <f>[1]!snldata("12",D24, "221801")</f>
        <v>Indiana</v>
      </c>
      <c r="W24" s="24" t="str">
        <f>[1]!snldata("12",D24, "221800")</f>
        <v>New Florence</v>
      </c>
      <c r="X24" s="16" t="str">
        <f>[1]!snldata("12",D24, "241235")</f>
        <v>NA</v>
      </c>
      <c r="Y24" s="16" t="str">
        <f>[1]!snldata("12",D24, "241236")</f>
        <v>NA</v>
      </c>
      <c r="Z24" s="27" t="str">
        <f>[1]!snldata("12",D24,"241233")</f>
        <v>NA</v>
      </c>
      <c r="AA24" s="28" t="str">
        <f>[1]!snldata("12",D24, "222074")</f>
        <v/>
      </c>
      <c r="AB24" s="16" t="str">
        <f>[1]!snldata("12",$D24, "229694")</f>
        <v>Acid Rain</v>
      </c>
      <c r="AC24" s="16" t="str">
        <f>[1]!snldata("12",$D24, "229695")</f>
        <v>CAIR NOx Ozone Season</v>
      </c>
      <c r="AD24" s="16" t="str">
        <f>[1]!snldata("12",$D24, "229697")</f>
        <v/>
      </c>
      <c r="AE24" s="16" t="str">
        <f>[1]!snldata("12",$D24, "222078")</f>
        <v>Yes</v>
      </c>
      <c r="AF24" s="16" t="str">
        <f>[1]!snldata("12",$D24, "255708")</f>
        <v>No</v>
      </c>
      <c r="AG24" s="16" t="str">
        <f>[1]!snldata("12",D24, "243303")</f>
        <v/>
      </c>
      <c r="AH24" s="29">
        <f>[1]!snldata("12",D24, "249581", "12/31/2016")</f>
        <v>91416946</v>
      </c>
      <c r="AI24" s="29">
        <f>[1]!snldata("12",$D24, "249581", "12/31/2015")</f>
        <v>108861482</v>
      </c>
      <c r="AJ24" s="29">
        <f>[1]!snldata("12",$D24, "249581", "12/31/2014")</f>
        <v>107685392</v>
      </c>
      <c r="AK24" s="29">
        <f>[1]!snldata("12",$D24, "249581", "12/31/2013")</f>
        <v>113578947</v>
      </c>
      <c r="AL24" s="29">
        <f>[1]!snldata("12",$D24, "249581", "12/31/2012")</f>
        <v>103469457</v>
      </c>
      <c r="AM24" s="29">
        <f>[1]!snldata("12",$D24, "224014", "2016Y")</f>
        <v>9916</v>
      </c>
      <c r="AN24" s="29">
        <f>[1]!snldata("12",$D24, "224014", "2015Y")</f>
        <v>9766</v>
      </c>
      <c r="AO24" s="29">
        <f>[1]!snldata("12",$D24, "224014", "2014Y")</f>
        <v>9785</v>
      </c>
      <c r="AP24" s="29">
        <f>[1]!snldata("12",$D24, "224014", "2013Y")</f>
        <v>9658</v>
      </c>
      <c r="AQ24" s="29">
        <f>[1]!snldata("12",$D24, "224014", "2012Y")</f>
        <v>9737</v>
      </c>
      <c r="AR24" s="29">
        <f>[1]!snldata("12",$D24, "224013", "2016Y")</f>
        <v>9218947</v>
      </c>
      <c r="AS24" s="29">
        <f>[1]!snldata("12",$D24, "224013", "2015Y")</f>
        <v>11146976</v>
      </c>
      <c r="AT24" s="29">
        <f>[1]!snldata("12",$D24, "224013", "2014Y")</f>
        <v>11005160</v>
      </c>
      <c r="AU24" s="29">
        <f>[1]!snldata("12",$D24, "224013", "2013Y")</f>
        <v>11759698</v>
      </c>
      <c r="AV24" s="29">
        <f>[1]!snldata("12",$D24, "224013", "2012Y")</f>
        <v>10626029</v>
      </c>
      <c r="AW24" s="27">
        <f>[1]!snldata("12",$D24, "224015", "2016Y")</f>
        <v>61.736224954462656</v>
      </c>
      <c r="AX24" s="27">
        <f>[1]!snldata("12",$D24, "224015", "2015Y")</f>
        <v>74.852108514638729</v>
      </c>
      <c r="AY24" s="27">
        <f>[1]!snldata("12",$D24, "224015", "2014Y")</f>
        <v>73.89981197958636</v>
      </c>
      <c r="AZ24" s="27">
        <f>[1]!snldata("12",$D24, "224015", "2013Y")</f>
        <v>78.966545796400752</v>
      </c>
      <c r="BA24" s="27">
        <f>[1]!snldata("12",$D24, "224015", "2012Y")</f>
        <v>71.158985588771031</v>
      </c>
      <c r="BB24" s="27">
        <f>[1]!snldata("12",$D24, "249583", "12/31/2016")</f>
        <v>2.6005630000000002</v>
      </c>
      <c r="BC24" s="27">
        <f>[1]!snldata("12",$D24, "249583", "12/31/2015")</f>
        <v>2.1844229999999998</v>
      </c>
      <c r="BD24" s="27">
        <f>[1]!snldata("12",$D24, "249583", "12/31/2014")</f>
        <v>2.1842069999999998</v>
      </c>
      <c r="BE24" s="27">
        <f>[1]!snldata("12",$D24, "249583", "12/31/2013")</f>
        <v>2.0719280000000002</v>
      </c>
      <c r="BF24" s="27">
        <f>[1]!snldata("12",$D24, "249583", "12/31/2012")</f>
        <v>2.2082489999999999</v>
      </c>
      <c r="BG24" s="27">
        <f>[1]!snldata("12",$D24, "249588", "12/31/2016")</f>
        <v>28.106897</v>
      </c>
      <c r="BH24" s="27">
        <f>[1]!snldata("12",$D24, "249588", "12/31/2015")</f>
        <v>28.687151</v>
      </c>
      <c r="BI24" s="27">
        <f>[1]!snldata("12",$D24, "249588", "12/31/2014")</f>
        <v>26.940608999999998</v>
      </c>
      <c r="BJ24" s="27">
        <f>[1]!snldata("12",$D24, "249588", "12/31/2013")</f>
        <v>27.092777999999999</v>
      </c>
      <c r="BK24" s="27">
        <f>[1]!snldata("12",$D24, "249588", "12/31/2012")</f>
        <v>26.900084</v>
      </c>
      <c r="BL24" s="27">
        <f>[1]!snldata("12",$D24, "249589", "12/31/2016")</f>
        <v>30.538278999999999</v>
      </c>
      <c r="BM24" s="27">
        <f>[1]!snldata("12",$D24, "249589", "12/31/2015")</f>
        <v>34.362299999999998</v>
      </c>
      <c r="BN24" s="27">
        <f>[1]!snldata("12",$D24, "249589", "12/31/2014")</f>
        <v>38.086039999999997</v>
      </c>
      <c r="BO24" s="27">
        <f>[1]!snldata("12",$D24, "249589", "12/31/2013")</f>
        <v>34.144193999999999</v>
      </c>
      <c r="BP24" s="27">
        <f>[1]!snldata("12",$D24, "249589", "12/31/2012")</f>
        <v>35.763306</v>
      </c>
      <c r="BQ24" s="16" t="str">
        <f>[1]!snldata("12",$D24, "249597", "12/31/2016")</f>
        <v>EIA 923 (767 - Page 4 Generator Data)</v>
      </c>
      <c r="BR24" s="29" t="str">
        <f>[1]!snldata("12",$D24, "225552", "2016Y")</f>
        <v>NA</v>
      </c>
      <c r="BS24" s="17" t="b">
        <f t="shared" si="0"/>
        <v>0</v>
      </c>
    </row>
    <row r="25" spans="1:71" x14ac:dyDescent="0.2">
      <c r="A25" s="19" t="s">
        <v>145</v>
      </c>
      <c r="C25" s="20" t="s">
        <v>168</v>
      </c>
      <c r="D25" s="20">
        <v>2479</v>
      </c>
      <c r="E25" s="24" t="str">
        <f>[1]!snldata("12",D25,"229507")</f>
        <v>Multi-Owned</v>
      </c>
      <c r="F25" s="24" t="str">
        <f>[1]!snldata("12",D25, "221692")</f>
        <v>NRG Northeast Generating LLC</v>
      </c>
      <c r="G25" s="47">
        <v>0.42</v>
      </c>
      <c r="H25" s="41" t="s">
        <v>13</v>
      </c>
      <c r="I25" s="41">
        <v>173</v>
      </c>
      <c r="J25" s="42" t="str">
        <f>[1]!snldata("12",D25,"221708")</f>
        <v>NA</v>
      </c>
      <c r="K25" s="25" t="str">
        <f>IFERROR([1]!snldata("12",D25, "221969"),0)</f>
        <v>NA</v>
      </c>
      <c r="L25" s="50" t="s">
        <v>14</v>
      </c>
      <c r="M25" s="24" t="str">
        <f>[1]!snldata("12",D25, "241198")</f>
        <v>Internal Combustion</v>
      </c>
      <c r="N25" s="24" t="str">
        <f>[1]!snldata("12",D25, "221981")</f>
        <v>Oil</v>
      </c>
      <c r="O25" s="24" t="str">
        <f>[1]!snldata("12",D25, "246613")</f>
        <v/>
      </c>
      <c r="P25" s="24">
        <f>[1]!snldata("12",D25, "221972")</f>
        <v>1970</v>
      </c>
      <c r="Q25" s="24" t="str">
        <f>[1]!snldata("12",D25, "229687")</f>
        <v>RFC</v>
      </c>
      <c r="R25" s="24" t="str">
        <f>[1]!snldata("12",D25, "229688")</f>
        <v>R-PJM</v>
      </c>
      <c r="S25" s="24" t="str">
        <f>[1]!snldata("12",D25, "231906")</f>
        <v>PJM</v>
      </c>
      <c r="T25" s="26"/>
      <c r="U25" s="24" t="str">
        <f>[1]!snldata("12",D25, "221802")</f>
        <v>PA</v>
      </c>
      <c r="V25" s="24" t="str">
        <f>[1]!snldata("12",D25, "221801")</f>
        <v>Indiana</v>
      </c>
      <c r="W25" s="24" t="str">
        <f>[1]!snldata("12",D25, "221800")</f>
        <v>New Florence</v>
      </c>
      <c r="X25" s="16" t="str">
        <f>[1]!snldata("12",D25, "241235")</f>
        <v>NA</v>
      </c>
      <c r="Y25" s="16" t="str">
        <f>[1]!snldata("12",D25, "241236")</f>
        <v>NA</v>
      </c>
      <c r="Z25" s="27" t="str">
        <f>[1]!snldata("12",D25,"241233")</f>
        <v>NA</v>
      </c>
      <c r="AA25" s="28" t="str">
        <f>[1]!snldata("12",D25, "222074")</f>
        <v/>
      </c>
      <c r="AB25" s="16" t="str">
        <f>[1]!snldata("12",$D25, "229694")</f>
        <v/>
      </c>
      <c r="AC25" s="16" t="str">
        <f>[1]!snldata("12",$D25, "229695")</f>
        <v/>
      </c>
      <c r="AD25" s="16" t="str">
        <f>[1]!snldata("12",$D25, "229697")</f>
        <v/>
      </c>
      <c r="AE25" s="16" t="str">
        <f>[1]!snldata("12",$D25, "222078")</f>
        <v>No</v>
      </c>
      <c r="AF25" s="16" t="str">
        <f>[1]!snldata("12",$D25, "255708")</f>
        <v>No</v>
      </c>
      <c r="AG25" s="16" t="str">
        <f>[1]!snldata("12",D25, "243303")</f>
        <v/>
      </c>
      <c r="AH25" s="29">
        <f>[1]!snldata("12",D25, "249581", "12/31/2016")</f>
        <v>730</v>
      </c>
      <c r="AI25" s="29">
        <f>[1]!snldata("12",$D25, "249581", "12/31/2015")</f>
        <v>481</v>
      </c>
      <c r="AJ25" s="29">
        <f>[1]!snldata("12",$D25, "249581", "12/31/2014")</f>
        <v>2783</v>
      </c>
      <c r="AK25" s="29">
        <f>[1]!snldata("12",$D25, "249581", "12/31/2013")</f>
        <v>1852</v>
      </c>
      <c r="AL25" s="29">
        <f>[1]!snldata("12",$D25, "249581", "12/31/2012")</f>
        <v>3238</v>
      </c>
      <c r="AM25" s="29">
        <f>[1]!snldata("12",$D25, "224014", "2016Y")</f>
        <v>12373</v>
      </c>
      <c r="AN25" s="29">
        <f>[1]!snldata("12",$D25, "224014", "2015Y")</f>
        <v>10234</v>
      </c>
      <c r="AO25" s="29">
        <f>[1]!snldata("12",$D25, "224014", "2014Y")</f>
        <v>10083</v>
      </c>
      <c r="AP25" s="29">
        <f>[1]!snldata("12",$D25, "224014", "2013Y")</f>
        <v>10011</v>
      </c>
      <c r="AQ25" s="29">
        <f>[1]!snldata("12",$D25, "224014", "2012Y")</f>
        <v>10087</v>
      </c>
      <c r="AR25" s="29">
        <f>[1]!snldata("12",$D25, "224013", "2016Y")</f>
        <v>59</v>
      </c>
      <c r="AS25" s="29">
        <f>[1]!snldata("12",$D25, "224013", "2015Y")</f>
        <v>47</v>
      </c>
      <c r="AT25" s="29">
        <f>[1]!snldata("12",$D25, "224013", "2014Y")</f>
        <v>276</v>
      </c>
      <c r="AU25" s="29">
        <f>[1]!snldata("12",$D25, "224013", "2013Y")</f>
        <v>185</v>
      </c>
      <c r="AV25" s="29">
        <f>[1]!snldata("12",$D25, "224013", "2012Y")</f>
        <v>321</v>
      </c>
      <c r="AW25" s="27">
        <f>[1]!snldata("12",$D25, "224015", "2016Y")</f>
        <v>5.9971051262034863E-2</v>
      </c>
      <c r="AX25" s="27">
        <f>[1]!snldata("12",$D25, "224015", "2015Y")</f>
        <v>4.7904435746901501E-2</v>
      </c>
      <c r="AY25" s="27">
        <f>[1]!snldata("12",$D25, "224015", "2014Y")</f>
        <v>0.28131115459882583</v>
      </c>
      <c r="AZ25" s="27">
        <f>[1]!snldata("12",$D25, "224015", "2013Y")</f>
        <v>0.18856001304631442</v>
      </c>
      <c r="BA25" s="27">
        <f>[1]!snldata("12",$D25, "224015", "2012Y")</f>
        <v>0.32628317720530836</v>
      </c>
      <c r="BB25" s="27">
        <f>[1]!snldata("12",$D25, "249583", "12/31/2016")</f>
        <v>285.16039499999999</v>
      </c>
      <c r="BC25" s="27">
        <f>[1]!snldata("12",$D25, "249583", "12/31/2015")</f>
        <v>579.28653799999995</v>
      </c>
      <c r="BD25" s="27">
        <f>[1]!snldata("12",$D25, "249583", "12/31/2014")</f>
        <v>128.292539</v>
      </c>
      <c r="BE25" s="27">
        <f>[1]!snldata("12",$D25, "249583", "12/31/2013")</f>
        <v>325.22254900000001</v>
      </c>
      <c r="BF25" s="27">
        <f>[1]!snldata("12",$D25, "249583", "12/31/2012")</f>
        <v>123.62973700000001</v>
      </c>
      <c r="BG25" s="27">
        <f>[1]!snldata("12",$D25, "249588", "12/31/2016")</f>
        <v>10.08405</v>
      </c>
      <c r="BH25" s="27">
        <f>[1]!snldata("12",$D25, "249588", "12/31/2015")</f>
        <v>10.580113000000001</v>
      </c>
      <c r="BI25" s="27">
        <f>[1]!snldata("12",$D25, "249588", "12/31/2014")</f>
        <v>8.0103899999999992</v>
      </c>
      <c r="BJ25" s="27">
        <f>[1]!snldata("12",$D25, "249588", "12/31/2013")</f>
        <v>11.929717</v>
      </c>
      <c r="BK25" s="27">
        <f>[1]!snldata("12",$D25, "249588", "12/31/2012")</f>
        <v>9.5308309999999992</v>
      </c>
      <c r="BL25" s="27">
        <f>[1]!snldata("12",$D25, "249589", "12/31/2016")</f>
        <v>2321.9116730000001</v>
      </c>
      <c r="BM25" s="27">
        <f>[1]!snldata("12",$D25, "249589", "12/31/2015")</f>
        <v>3223.5809800000002</v>
      </c>
      <c r="BN25" s="27">
        <f>[1]!snldata("12",$D25, "249589", "12/31/2014")</f>
        <v>654.68863199999998</v>
      </c>
      <c r="BO25" s="27">
        <f>[1]!snldata("12",$D25, "249589", "12/31/2013")</f>
        <v>1266.149406</v>
      </c>
      <c r="BP25" s="27">
        <f>[1]!snldata("12",$D25, "249589", "12/31/2012")</f>
        <v>676.731313</v>
      </c>
      <c r="BQ25" s="16" t="str">
        <f>[1]!snldata("12",$D25, "249597", "12/31/2016")</f>
        <v>EIA 923 based on unit capacity allocation</v>
      </c>
      <c r="BR25" s="29" t="str">
        <f>[1]!snldata("12",$D25, "225552", "2016Y")</f>
        <v>NA</v>
      </c>
      <c r="BS25" s="17" t="s">
        <v>104</v>
      </c>
    </row>
    <row r="26" spans="1:71" x14ac:dyDescent="0.2">
      <c r="A26" s="19" t="s">
        <v>145</v>
      </c>
      <c r="C26" s="20" t="s">
        <v>168</v>
      </c>
      <c r="D26" s="20">
        <v>2479</v>
      </c>
      <c r="E26" s="24" t="str">
        <f>[1]!snldata("12",D26,"229507")</f>
        <v>Multi-Owned</v>
      </c>
      <c r="F26" s="24" t="str">
        <f>[1]!snldata("12",D26, "221692")</f>
        <v>NRG Northeast Generating LLC</v>
      </c>
      <c r="G26" s="47">
        <v>1.84</v>
      </c>
      <c r="H26" s="41" t="s">
        <v>13</v>
      </c>
      <c r="I26" s="41">
        <v>31</v>
      </c>
      <c r="J26" s="42" t="str">
        <f>[1]!snldata("12",D26,"221708")</f>
        <v>NA</v>
      </c>
      <c r="K26" s="25" t="str">
        <f>IFERROR([1]!snldata("12",D26, "221969"),0)</f>
        <v>NA</v>
      </c>
      <c r="L26" s="50" t="s">
        <v>14</v>
      </c>
      <c r="M26" s="24" t="str">
        <f>[1]!snldata("12",D26, "241198")</f>
        <v>Internal Combustion</v>
      </c>
      <c r="N26" s="24" t="str">
        <f>[1]!snldata("12",D26, "221981")</f>
        <v>Oil</v>
      </c>
      <c r="O26" s="24" t="str">
        <f>[1]!snldata("12",D26, "246613")</f>
        <v/>
      </c>
      <c r="P26" s="24">
        <f>[1]!snldata("12",D26, "221972")</f>
        <v>1970</v>
      </c>
      <c r="Q26" s="24" t="str">
        <f>[1]!snldata("12",D26, "229687")</f>
        <v>RFC</v>
      </c>
      <c r="R26" s="24" t="str">
        <f>[1]!snldata("12",D26, "229688")</f>
        <v>R-PJM</v>
      </c>
      <c r="S26" s="24" t="str">
        <f>[1]!snldata("12",D26, "231906")</f>
        <v>PJM</v>
      </c>
      <c r="T26" s="26"/>
      <c r="U26" s="24" t="str">
        <f>[1]!snldata("12",D26, "221802")</f>
        <v>PA</v>
      </c>
      <c r="V26" s="24" t="str">
        <f>[1]!snldata("12",D26, "221801")</f>
        <v>Indiana</v>
      </c>
      <c r="W26" s="24" t="str">
        <f>[1]!snldata("12",D26, "221800")</f>
        <v>New Florence</v>
      </c>
      <c r="X26" s="16" t="str">
        <f>[1]!snldata("12",D26, "241235")</f>
        <v>NA</v>
      </c>
      <c r="Y26" s="16" t="str">
        <f>[1]!snldata("12",D26, "241236")</f>
        <v>NA</v>
      </c>
      <c r="Z26" s="27" t="str">
        <f>[1]!snldata("12",D26,"241233")</f>
        <v>NA</v>
      </c>
      <c r="AA26" s="28" t="str">
        <f>[1]!snldata("12",D26, "222074")</f>
        <v/>
      </c>
      <c r="AB26" s="16" t="str">
        <f>[1]!snldata("12",$D26, "229694")</f>
        <v/>
      </c>
      <c r="AC26" s="16" t="str">
        <f>[1]!snldata("12",$D26, "229695")</f>
        <v/>
      </c>
      <c r="AD26" s="16" t="str">
        <f>[1]!snldata("12",$D26, "229697")</f>
        <v/>
      </c>
      <c r="AE26" s="16" t="str">
        <f>[1]!snldata("12",$D26, "222078")</f>
        <v>No</v>
      </c>
      <c r="AF26" s="16" t="str">
        <f>[1]!snldata("12",$D26, "255708")</f>
        <v>No</v>
      </c>
      <c r="AG26" s="16" t="str">
        <f>[1]!snldata("12",D26, "243303")</f>
        <v/>
      </c>
      <c r="AH26" s="29">
        <f>[1]!snldata("12",D26, "249581", "12/31/2016")</f>
        <v>730</v>
      </c>
      <c r="AI26" s="29">
        <f>[1]!snldata("12",$D26, "249581", "12/31/2015")</f>
        <v>481</v>
      </c>
      <c r="AJ26" s="29">
        <f>[1]!snldata("12",$D26, "249581", "12/31/2014")</f>
        <v>2783</v>
      </c>
      <c r="AK26" s="29">
        <f>[1]!snldata("12",$D26, "249581", "12/31/2013")</f>
        <v>1852</v>
      </c>
      <c r="AL26" s="29">
        <f>[1]!snldata("12",$D26, "249581", "12/31/2012")</f>
        <v>3238</v>
      </c>
      <c r="AM26" s="29">
        <f>[1]!snldata("12",$D26, "224014", "2016Y")</f>
        <v>12373</v>
      </c>
      <c r="AN26" s="29">
        <f>[1]!snldata("12",$D26, "224014", "2015Y")</f>
        <v>10234</v>
      </c>
      <c r="AO26" s="29">
        <f>[1]!snldata("12",$D26, "224014", "2014Y")</f>
        <v>10083</v>
      </c>
      <c r="AP26" s="29">
        <f>[1]!snldata("12",$D26, "224014", "2013Y")</f>
        <v>10011</v>
      </c>
      <c r="AQ26" s="29">
        <f>[1]!snldata("12",$D26, "224014", "2012Y")</f>
        <v>10087</v>
      </c>
      <c r="AR26" s="29">
        <f>[1]!snldata("12",$D26, "224013", "2016Y")</f>
        <v>59</v>
      </c>
      <c r="AS26" s="29">
        <f>[1]!snldata("12",$D26, "224013", "2015Y")</f>
        <v>47</v>
      </c>
      <c r="AT26" s="29">
        <f>[1]!snldata("12",$D26, "224013", "2014Y")</f>
        <v>276</v>
      </c>
      <c r="AU26" s="29">
        <f>[1]!snldata("12",$D26, "224013", "2013Y")</f>
        <v>185</v>
      </c>
      <c r="AV26" s="29">
        <f>[1]!snldata("12",$D26, "224013", "2012Y")</f>
        <v>321</v>
      </c>
      <c r="AW26" s="27">
        <f>[1]!snldata("12",$D26, "224015", "2016Y")</f>
        <v>5.9971051262034863E-2</v>
      </c>
      <c r="AX26" s="27">
        <f>[1]!snldata("12",$D26, "224015", "2015Y")</f>
        <v>4.7904435746901501E-2</v>
      </c>
      <c r="AY26" s="27">
        <f>[1]!snldata("12",$D26, "224015", "2014Y")</f>
        <v>0.28131115459882583</v>
      </c>
      <c r="AZ26" s="27">
        <f>[1]!snldata("12",$D26, "224015", "2013Y")</f>
        <v>0.18856001304631442</v>
      </c>
      <c r="BA26" s="27">
        <f>[1]!snldata("12",$D26, "224015", "2012Y")</f>
        <v>0.32628317720530836</v>
      </c>
      <c r="BB26" s="27">
        <f>[1]!snldata("12",$D26, "249583", "12/31/2016")</f>
        <v>285.16039499999999</v>
      </c>
      <c r="BC26" s="27">
        <f>[1]!snldata("12",$D26, "249583", "12/31/2015")</f>
        <v>579.28653799999995</v>
      </c>
      <c r="BD26" s="27">
        <f>[1]!snldata("12",$D26, "249583", "12/31/2014")</f>
        <v>128.292539</v>
      </c>
      <c r="BE26" s="27">
        <f>[1]!snldata("12",$D26, "249583", "12/31/2013")</f>
        <v>325.22254900000001</v>
      </c>
      <c r="BF26" s="27">
        <f>[1]!snldata("12",$D26, "249583", "12/31/2012")</f>
        <v>123.62973700000001</v>
      </c>
      <c r="BG26" s="27">
        <f>[1]!snldata("12",$D26, "249588", "12/31/2016")</f>
        <v>10.08405</v>
      </c>
      <c r="BH26" s="27">
        <f>[1]!snldata("12",$D26, "249588", "12/31/2015")</f>
        <v>10.580113000000001</v>
      </c>
      <c r="BI26" s="27">
        <f>[1]!snldata("12",$D26, "249588", "12/31/2014")</f>
        <v>8.0103899999999992</v>
      </c>
      <c r="BJ26" s="27">
        <f>[1]!snldata("12",$D26, "249588", "12/31/2013")</f>
        <v>11.929717</v>
      </c>
      <c r="BK26" s="27">
        <f>[1]!snldata("12",$D26, "249588", "12/31/2012")</f>
        <v>9.5308309999999992</v>
      </c>
      <c r="BL26" s="27">
        <f>[1]!snldata("12",$D26, "249589", "12/31/2016")</f>
        <v>2321.9116730000001</v>
      </c>
      <c r="BM26" s="27">
        <f>[1]!snldata("12",$D26, "249589", "12/31/2015")</f>
        <v>3223.5809800000002</v>
      </c>
      <c r="BN26" s="27">
        <f>[1]!snldata("12",$D26, "249589", "12/31/2014")</f>
        <v>654.68863199999998</v>
      </c>
      <c r="BO26" s="27">
        <f>[1]!snldata("12",$D26, "249589", "12/31/2013")</f>
        <v>1266.149406</v>
      </c>
      <c r="BP26" s="27">
        <f>[1]!snldata("12",$D26, "249589", "12/31/2012")</f>
        <v>676.731313</v>
      </c>
      <c r="BQ26" s="16" t="str">
        <f>[1]!snldata("12",$D26, "249597", "12/31/2016")</f>
        <v>EIA 923 based on unit capacity allocation</v>
      </c>
      <c r="BR26" s="29" t="str">
        <f>[1]!snldata("12",$D26, "225552", "2016Y")</f>
        <v>NA</v>
      </c>
      <c r="BS26" s="17" t="str">
        <f t="shared" si="0"/>
        <v>Peaking</v>
      </c>
    </row>
    <row r="27" spans="1:71" x14ac:dyDescent="0.2">
      <c r="A27" s="19" t="s">
        <v>150</v>
      </c>
      <c r="C27" s="20" t="s">
        <v>169</v>
      </c>
      <c r="D27" s="20">
        <v>477</v>
      </c>
      <c r="E27" s="24" t="str">
        <f>[1]!snldata("12",D27,"229507")</f>
        <v>Cottonwood Energy Company L. P.</v>
      </c>
      <c r="F27" s="24" t="str">
        <f>[1]!snldata("12",D27, "221692")</f>
        <v>Cottonwood Energy Company L. P.</v>
      </c>
      <c r="G27" s="47">
        <v>1263</v>
      </c>
      <c r="H27" s="41" t="s">
        <v>13</v>
      </c>
      <c r="I27" s="41">
        <v>15</v>
      </c>
      <c r="J27" s="42">
        <f>[1]!snldata("12",D27,"221708")</f>
        <v>100</v>
      </c>
      <c r="K27" s="25" t="str">
        <f>IFERROR([1]!snldata("12",D27, "221969"),0)</f>
        <v>NA</v>
      </c>
      <c r="L27" s="50" t="s">
        <v>14</v>
      </c>
      <c r="M27" s="24" t="str">
        <f>[1]!snldata("12",D27, "241198")</f>
        <v>Combined Cycle</v>
      </c>
      <c r="N27" s="24" t="str">
        <f>[1]!snldata("12",D27, "221981")</f>
        <v>Gas</v>
      </c>
      <c r="O27" s="24" t="str">
        <f>[1]!snldata("12",D27, "246613")</f>
        <v/>
      </c>
      <c r="P27" s="24">
        <f>[1]!snldata("12",D27, "221972")</f>
        <v>2003</v>
      </c>
      <c r="Q27" s="24" t="str">
        <f>[1]!snldata("12",D27, "229687")</f>
        <v>SERC</v>
      </c>
      <c r="R27" s="24" t="str">
        <f>[1]!snldata("12",D27, "229688")</f>
        <v>DELTA</v>
      </c>
      <c r="S27" s="24" t="str">
        <f>[1]!snldata("12",D27, "231906")</f>
        <v>MISO</v>
      </c>
      <c r="T27" s="26"/>
      <c r="U27" s="24" t="str">
        <f>[1]!snldata("12",D27, "221802")</f>
        <v>TX</v>
      </c>
      <c r="V27" s="24" t="str">
        <f>[1]!snldata("12",D27, "221801")</f>
        <v>Newton</v>
      </c>
      <c r="W27" s="24" t="str">
        <f>[1]!snldata("12",D27, "221800")</f>
        <v>Deweyville</v>
      </c>
      <c r="X27" s="16" t="str">
        <f>[1]!snldata("12",D27, "241235")</f>
        <v>NA</v>
      </c>
      <c r="Y27" s="16" t="str">
        <f>[1]!snldata("12",D27, "241236")</f>
        <v>NA</v>
      </c>
      <c r="Z27" s="27" t="str">
        <f>[1]!snldata("12",D27,"241233")</f>
        <v>NA</v>
      </c>
      <c r="AA27" s="28" t="str">
        <f>[1]!snldata("12",D27, "222074")</f>
        <v/>
      </c>
      <c r="AB27" s="16" t="str">
        <f>[1]!snldata("12",$D27, "229694")</f>
        <v>Acid Rain</v>
      </c>
      <c r="AC27" s="16" t="str">
        <f>[1]!snldata("12",$D27, "229695")</f>
        <v/>
      </c>
      <c r="AD27" s="16" t="str">
        <f>[1]!snldata("12",$D27, "229697")</f>
        <v/>
      </c>
      <c r="AE27" s="16" t="str">
        <f>[1]!snldata("12",$D27, "222078")</f>
        <v>No</v>
      </c>
      <c r="AF27" s="16" t="str">
        <f>[1]!snldata("12",$D27, "255708")</f>
        <v>No</v>
      </c>
      <c r="AG27" s="16" t="str">
        <f>[1]!snldata("12",D27, "243303")</f>
        <v>Cottonwood Energy Company, LP - Newton Co., TX</v>
      </c>
      <c r="AH27" s="29">
        <f>[1]!snldata("12",D27, "249581", "12/31/2016")</f>
        <v>35036521</v>
      </c>
      <c r="AI27" s="29">
        <f>[1]!snldata("12",$D27, "249581", "12/31/2015")</f>
        <v>49848610</v>
      </c>
      <c r="AJ27" s="29">
        <f>[1]!snldata("12",$D27, "249581", "12/31/2014")</f>
        <v>36976798</v>
      </c>
      <c r="AK27" s="29">
        <f>[1]!snldata("12",$D27, "249581", "12/31/2013")</f>
        <v>40544727</v>
      </c>
      <c r="AL27" s="29">
        <f>[1]!snldata("12",$D27, "249581", "12/31/2012")</f>
        <v>52036565</v>
      </c>
      <c r="AM27" s="29">
        <f>[1]!snldata("12",$D27, "224014", "2016Y")</f>
        <v>7387</v>
      </c>
      <c r="AN27" s="29">
        <f>[1]!snldata("12",$D27, "224014", "2015Y")</f>
        <v>7197</v>
      </c>
      <c r="AO27" s="29">
        <f>[1]!snldata("12",$D27, "224014", "2014Y")</f>
        <v>7423</v>
      </c>
      <c r="AP27" s="29">
        <f>[1]!snldata("12",$D27, "224014", "2013Y")</f>
        <v>7869</v>
      </c>
      <c r="AQ27" s="29">
        <f>[1]!snldata("12",$D27, "224014", "2012Y")</f>
        <v>7441</v>
      </c>
      <c r="AR27" s="29">
        <f>[1]!snldata("12",$D27, "224013", "2016Y")</f>
        <v>4742950</v>
      </c>
      <c r="AS27" s="29">
        <f>[1]!snldata("12",$D27, "224013", "2015Y")</f>
        <v>6925845</v>
      </c>
      <c r="AT27" s="29">
        <f>[1]!snldata("12",$D27, "224013", "2014Y")</f>
        <v>4981245</v>
      </c>
      <c r="AU27" s="29">
        <f>[1]!snldata("12",$D27, "224013", "2013Y")</f>
        <v>5152443</v>
      </c>
      <c r="AV27" s="29">
        <f>[1]!snldata("12",$D27, "224013", "2012Y")</f>
        <v>6993276</v>
      </c>
      <c r="AW27" s="27">
        <f>[1]!snldata("12",$D27, "224015", "2016Y")</f>
        <v>44.258469198841411</v>
      </c>
      <c r="AX27" s="27">
        <f>[1]!snldata("12",$D27, "224015", "2015Y")</f>
        <v>64.805047159218503</v>
      </c>
      <c r="AY27" s="27">
        <f>[1]!snldata("12",$D27, "224015", "2014Y")</f>
        <v>46.60944868627891</v>
      </c>
      <c r="AZ27" s="27">
        <f>[1]!snldata("12",$D27, "224015", "2013Y")</f>
        <v>48.211346283404446</v>
      </c>
      <c r="BA27" s="27">
        <f>[1]!snldata("12",$D27, "224015", "2012Y")</f>
        <v>65.257211323121027</v>
      </c>
      <c r="BB27" s="27">
        <f>[1]!snldata("12",$D27, "249583", "12/31/2016")</f>
        <v>1.0533300000000001</v>
      </c>
      <c r="BC27" s="27">
        <f>[1]!snldata("12",$D27, "249583", "12/31/2015")</f>
        <v>0.74401899999999999</v>
      </c>
      <c r="BD27" s="27">
        <f>[1]!snldata("12",$D27, "249583", "12/31/2014")</f>
        <v>1.0365850000000001</v>
      </c>
      <c r="BE27" s="27">
        <f>[1]!snldata("12",$D27, "249583", "12/31/2013")</f>
        <v>0.97880400000000001</v>
      </c>
      <c r="BF27" s="27">
        <f>[1]!snldata("12",$D27, "249583", "12/31/2012")</f>
        <v>0.66840999999999995</v>
      </c>
      <c r="BG27" s="27">
        <f>[1]!snldata("12",$D27, "249588", "12/31/2016")</f>
        <v>9.2838130000000003</v>
      </c>
      <c r="BH27" s="27">
        <f>[1]!snldata("12",$D27, "249588", "12/31/2015")</f>
        <v>9.0588130000000007</v>
      </c>
      <c r="BI27" s="27">
        <f>[1]!snldata("12",$D27, "249588", "12/31/2014")</f>
        <v>8.6860549999999996</v>
      </c>
      <c r="BJ27" s="27">
        <f>[1]!snldata("12",$D27, "249588", "12/31/2013")</f>
        <v>8.2151390000000006</v>
      </c>
      <c r="BK27" s="27">
        <f>[1]!snldata("12",$D27, "249588", "12/31/2012")</f>
        <v>8.1627500000000008</v>
      </c>
      <c r="BL27" s="27">
        <f>[1]!snldata("12",$D27, "249589", "12/31/2016")</f>
        <v>22.738842000000002</v>
      </c>
      <c r="BM27" s="27">
        <f>[1]!snldata("12",$D27, "249589", "12/31/2015")</f>
        <v>22.293293999999999</v>
      </c>
      <c r="BN27" s="27">
        <f>[1]!snldata("12",$D27, "249589", "12/31/2014")</f>
        <v>36.669494</v>
      </c>
      <c r="BO27" s="27">
        <f>[1]!snldata("12",$D27, "249589", "12/31/2013")</f>
        <v>33.554482999999998</v>
      </c>
      <c r="BP27" s="27">
        <f>[1]!snldata("12",$D27, "249589", "12/31/2012")</f>
        <v>23.908376000000001</v>
      </c>
      <c r="BQ27" s="16" t="str">
        <f>[1]!snldata("12",$D27, "249597", "12/31/2016")</f>
        <v>EIA 923 (767 - Page 4 Generator Data)</v>
      </c>
      <c r="BR27" s="29" t="str">
        <f>[1]!snldata("12",$D27, "225552", "2016Y")</f>
        <v>NA</v>
      </c>
      <c r="BS27" s="17" t="b">
        <f t="shared" si="0"/>
        <v>0</v>
      </c>
    </row>
    <row r="28" spans="1:71" x14ac:dyDescent="0.2">
      <c r="A28" s="19" t="s">
        <v>145</v>
      </c>
      <c r="C28" s="20" t="s">
        <v>170</v>
      </c>
      <c r="D28" s="20">
        <v>5189</v>
      </c>
      <c r="E28" s="24" t="str">
        <f>[1]!snldata("12",D28,"229507")</f>
        <v>NRG Northeast Generating LLC</v>
      </c>
      <c r="F28" s="24" t="str">
        <f>[1]!snldata("12",D28, "221692")</f>
        <v>Devon Power LLC</v>
      </c>
      <c r="G28" s="47">
        <v>133</v>
      </c>
      <c r="H28" s="41" t="s">
        <v>13</v>
      </c>
      <c r="I28" s="41">
        <v>627.5</v>
      </c>
      <c r="J28" s="42">
        <f>[1]!snldata("12",D28,"221708")</f>
        <v>100</v>
      </c>
      <c r="K28" s="25" t="str">
        <f>IFERROR([1]!snldata("12",D28, "221969"),0)</f>
        <v>NA</v>
      </c>
      <c r="L28" s="50" t="s">
        <v>14</v>
      </c>
      <c r="M28" s="24" t="str">
        <f>[1]!snldata("12",D28, "241198")</f>
        <v>Gas Turbine</v>
      </c>
      <c r="N28" s="24" t="str">
        <f>[1]!snldata("12",D28, "221981")</f>
        <v>Oil</v>
      </c>
      <c r="O28" s="24" t="str">
        <f>[1]!snldata("12",D28, "246613")</f>
        <v>Switching</v>
      </c>
      <c r="P28" s="24">
        <f>[1]!snldata("12",D28, "221972")</f>
        <v>1985</v>
      </c>
      <c r="Q28" s="24" t="str">
        <f>[1]!snldata("12",D28, "229687")</f>
        <v>NPCC</v>
      </c>
      <c r="R28" s="24" t="str">
        <f>[1]!snldata("12",D28, "229688")</f>
        <v>NE</v>
      </c>
      <c r="S28" s="24" t="str">
        <f>[1]!snldata("12",D28, "231906")</f>
        <v>New England</v>
      </c>
      <c r="T28" s="26"/>
      <c r="U28" s="24" t="str">
        <f>[1]!snldata("12",D28, "221802")</f>
        <v>CT</v>
      </c>
      <c r="V28" s="24" t="str">
        <f>[1]!snldata("12",D28, "221801")</f>
        <v>New Haven</v>
      </c>
      <c r="W28" s="24" t="str">
        <f>[1]!snldata("12",D28, "221800")</f>
        <v>Milford</v>
      </c>
      <c r="X28" s="16" t="str">
        <f>[1]!snldata("12",D28, "241235")</f>
        <v>NA</v>
      </c>
      <c r="Y28" s="16" t="str">
        <f>[1]!snldata("12",D28, "241236")</f>
        <v>NA</v>
      </c>
      <c r="Z28" s="27" t="str">
        <f>[1]!snldata("12",D28,"241233")</f>
        <v>NA</v>
      </c>
      <c r="AA28" s="28" t="str">
        <f>[1]!snldata("12",D28, "222074")</f>
        <v/>
      </c>
      <c r="AB28" s="16" t="str">
        <f>[1]!snldata("12",$D28, "229694")</f>
        <v>Acid Rain</v>
      </c>
      <c r="AC28" s="16" t="str">
        <f>[1]!snldata("12",$D28, "229695")</f>
        <v>CAIR NOx Ozone Season</v>
      </c>
      <c r="AD28" s="16" t="str">
        <f>[1]!snldata("12",$D28, "229697")</f>
        <v>Regional Greenhouse Gas</v>
      </c>
      <c r="AE28" s="16" t="str">
        <f>[1]!snldata("12",$D28, "222078")</f>
        <v>No</v>
      </c>
      <c r="AF28" s="16" t="str">
        <f>[1]!snldata("12",$D28, "255708")</f>
        <v>No</v>
      </c>
      <c r="AG28" s="16" t="str">
        <f>[1]!snldata("12",D28, "243303")</f>
        <v/>
      </c>
      <c r="AH28" s="29">
        <f>[1]!snldata("12",D28, "249581", "12/31/2016")</f>
        <v>41125</v>
      </c>
      <c r="AI28" s="29">
        <f>[1]!snldata("12",$D28, "249581", "12/31/2015")</f>
        <v>17908.999899999999</v>
      </c>
      <c r="AJ28" s="29">
        <f>[1]!snldata("12",$D28, "249581", "12/31/2014")</f>
        <v>65871</v>
      </c>
      <c r="AK28" s="29">
        <f>[1]!snldata("12",$D28, "249581", "12/31/2013")</f>
        <v>37298</v>
      </c>
      <c r="AL28" s="29">
        <f>[1]!snldata("12",$D28, "249581", "12/31/2012")</f>
        <v>33240</v>
      </c>
      <c r="AM28" s="29">
        <f>[1]!snldata("12",$D28, "224014", "2016Y")</f>
        <v>10817</v>
      </c>
      <c r="AN28" s="29">
        <f>[1]!snldata("12",$D28, "224014", "2015Y")</f>
        <v>11660</v>
      </c>
      <c r="AO28" s="29">
        <f>[1]!snldata("12",$D28, "224014", "2014Y")</f>
        <v>10707</v>
      </c>
      <c r="AP28" s="29">
        <f>[1]!snldata("12",$D28, "224014", "2013Y")</f>
        <v>11078</v>
      </c>
      <c r="AQ28" s="29">
        <f>[1]!snldata("12",$D28, "224014", "2012Y")</f>
        <v>10792</v>
      </c>
      <c r="AR28" s="29">
        <f>[1]!snldata("12",$D28, "224013", "2016Y")</f>
        <v>3802</v>
      </c>
      <c r="AS28" s="29">
        <f>[1]!snldata("12",$D28, "224013", "2015Y")</f>
        <v>1536</v>
      </c>
      <c r="AT28" s="29">
        <f>[1]!snldata("12",$D28, "224013", "2014Y")</f>
        <v>6152</v>
      </c>
      <c r="AU28" s="29">
        <f>[1]!snldata("12",$D28, "224013", "2013Y")</f>
        <v>3367</v>
      </c>
      <c r="AV28" s="29">
        <f>[1]!snldata("12",$D28, "224013", "2012Y")</f>
        <v>3080</v>
      </c>
      <c r="AW28" s="27">
        <f>[1]!snldata("12",$D28, "224015", "2016Y")</f>
        <v>0.24648771217911217</v>
      </c>
      <c r="AX28" s="27">
        <f>[1]!snldata("12",$D28, "224015", "2015Y")</f>
        <v>9.9853340406278274E-2</v>
      </c>
      <c r="AY28" s="27">
        <f>[1]!snldata("12",$D28, "224015", "2014Y")</f>
        <v>0.39993343110639579</v>
      </c>
      <c r="AZ28" s="27">
        <f>[1]!snldata("12",$D28, "224015", "2013Y")</f>
        <v>0.21888424293485609</v>
      </c>
      <c r="BA28" s="27">
        <f>[1]!snldata("12",$D28, "224015", "2012Y")</f>
        <v>0.19967968267008562</v>
      </c>
      <c r="BB28" s="27">
        <f>[1]!snldata("12",$D28, "249583", "12/31/2016")</f>
        <v>61.542637999999997</v>
      </c>
      <c r="BC28" s="27">
        <f>[1]!snldata("12",$D28, "249583", "12/31/2015")</f>
        <v>146.47063900000001</v>
      </c>
      <c r="BD28" s="27">
        <f>[1]!snldata("12",$D28, "249583", "12/31/2014")</f>
        <v>31.509250999999999</v>
      </c>
      <c r="BE28" s="27">
        <f>[1]!snldata("12",$D28, "249583", "12/31/2013")</f>
        <v>65.102463999999998</v>
      </c>
      <c r="BF28" s="27">
        <f>[1]!snldata("12",$D28, "249583", "12/31/2012")</f>
        <v>76.714146999999997</v>
      </c>
      <c r="BG28" s="27">
        <f>[1]!snldata("12",$D28, "249588", "12/31/2016")</f>
        <v>3.786842</v>
      </c>
      <c r="BH28" s="27">
        <f>[1]!snldata("12",$D28, "249588", "12/31/2015")</f>
        <v>3.5703119999999999</v>
      </c>
      <c r="BI28" s="27">
        <f>[1]!snldata("12",$D28, "249588", "12/31/2014")</f>
        <v>3.8618139999999999</v>
      </c>
      <c r="BJ28" s="27">
        <f>[1]!snldata("12",$D28, "249588", "12/31/2013")</f>
        <v>3.9974189999999998</v>
      </c>
      <c r="BK28" s="27">
        <f>[1]!snldata("12",$D28, "249588", "12/31/2012")</f>
        <v>4.1512599999999997</v>
      </c>
      <c r="BL28" s="27">
        <f>[1]!snldata("12",$D28, "249589", "12/31/2016")</f>
        <v>316.71637900000002</v>
      </c>
      <c r="BM28" s="27">
        <f>[1]!snldata("12",$D28, "249589", "12/31/2015")</f>
        <v>695.78603699999996</v>
      </c>
      <c r="BN28" s="27">
        <f>[1]!snldata("12",$D28, "249589", "12/31/2014")</f>
        <v>355.87927200000001</v>
      </c>
      <c r="BO28" s="27">
        <f>[1]!snldata("12",$D28, "249589", "12/31/2013")</f>
        <v>506.90712200000002</v>
      </c>
      <c r="BP28" s="27">
        <f>[1]!snldata("12",$D28, "249589", "12/31/2012")</f>
        <v>461.24896699999999</v>
      </c>
      <c r="BQ28" s="16" t="str">
        <f>[1]!snldata("12",$D28, "249597", "12/31/2016")</f>
        <v>EIA 923 based on EPA CEMS unit gross allocation</v>
      </c>
      <c r="BR28" s="29" t="str">
        <f>[1]!snldata("12",$D28, "225552", "2016Y")</f>
        <v>NA</v>
      </c>
      <c r="BS28" s="17" t="b">
        <f t="shared" si="1"/>
        <v>0</v>
      </c>
    </row>
    <row r="29" spans="1:71" x14ac:dyDescent="0.2">
      <c r="A29" s="19" t="s">
        <v>145</v>
      </c>
      <c r="C29" s="20" t="s">
        <v>171</v>
      </c>
      <c r="D29" s="20">
        <v>2747</v>
      </c>
      <c r="E29" s="24" t="str">
        <f>[1]!snldata("12",D29,"229507")</f>
        <v>NRG Energy, Inc.</v>
      </c>
      <c r="F29" s="24" t="str">
        <f>[1]!snldata("12",D29, "221692")</f>
        <v>NRG Energy, Inc.</v>
      </c>
      <c r="G29" s="47">
        <v>537</v>
      </c>
      <c r="H29" s="41" t="s">
        <v>13</v>
      </c>
      <c r="I29" s="41">
        <v>1729.7</v>
      </c>
      <c r="J29" s="42">
        <f>[1]!snldata("12",D29,"221708")</f>
        <v>100</v>
      </c>
      <c r="K29" s="25" t="str">
        <f>IFERROR([1]!snldata("12",D29, "221969"),0)</f>
        <v>NA</v>
      </c>
      <c r="L29" s="50" t="s">
        <v>14</v>
      </c>
      <c r="M29" s="24" t="str">
        <f>[1]!snldata("12",D29, "241198")</f>
        <v>Steam Turbine</v>
      </c>
      <c r="N29" s="24" t="str">
        <f>[1]!snldata("12",D29, "221981")</f>
        <v>Coal</v>
      </c>
      <c r="O29" s="24" t="str">
        <f>[1]!snldata("12",D29, "246613")</f>
        <v>Co-Fired</v>
      </c>
      <c r="P29" s="24">
        <f>[1]!snldata("12",D29, "221972")</f>
        <v>1959</v>
      </c>
      <c r="Q29" s="24" t="str">
        <f>[1]!snldata("12",D29, "229687")</f>
        <v>RFC</v>
      </c>
      <c r="R29" s="24" t="str">
        <f>[1]!snldata("12",D29, "229688")</f>
        <v>R-PJM</v>
      </c>
      <c r="S29" s="24" t="str">
        <f>[1]!snldata("12",D29, "231906")</f>
        <v>PJM</v>
      </c>
      <c r="T29" s="26"/>
      <c r="U29" s="24" t="str">
        <f>[1]!snldata("12",D29, "221802")</f>
        <v>MD</v>
      </c>
      <c r="V29" s="24" t="str">
        <f>[1]!snldata("12",D29, "221801")</f>
        <v>Montgomery</v>
      </c>
      <c r="W29" s="24" t="str">
        <f>[1]!snldata("12",D29, "221800")</f>
        <v/>
      </c>
      <c r="X29" s="16" t="str">
        <f>[1]!snldata("12",D29, "241235")</f>
        <v>NA</v>
      </c>
      <c r="Y29" s="16" t="str">
        <f>[1]!snldata("12",D29, "241236")</f>
        <v>NA</v>
      </c>
      <c r="Z29" s="27" t="str">
        <f>[1]!snldata("12",D29,"241233")</f>
        <v>NA</v>
      </c>
      <c r="AA29" s="28" t="str">
        <f>[1]!snldata("12",D29, "222074")</f>
        <v/>
      </c>
      <c r="AB29" s="16" t="str">
        <f>[1]!snldata("12",$D29, "229694")</f>
        <v>Acid Rain</v>
      </c>
      <c r="AC29" s="16" t="str">
        <f>[1]!snldata("12",$D29, "229695")</f>
        <v>CAIR NOx Ozone Season</v>
      </c>
      <c r="AD29" s="16" t="str">
        <f>[1]!snldata("12",$D29, "229697")</f>
        <v>Regional Greenhouse Gas</v>
      </c>
      <c r="AE29" s="16" t="str">
        <f>[1]!snldata("12",$D29, "222078")</f>
        <v>Yes</v>
      </c>
      <c r="AF29" s="16" t="str">
        <f>[1]!snldata("12",$D29, "255708")</f>
        <v>No</v>
      </c>
      <c r="AG29" s="16" t="str">
        <f>[1]!snldata("12",D29, "243303")</f>
        <v/>
      </c>
      <c r="AH29" s="29">
        <f>[1]!snldata("12",D29, "249581", "12/31/2016")</f>
        <v>6945492</v>
      </c>
      <c r="AI29" s="29">
        <f>[1]!snldata("12",$D29, "249581", "12/31/2015")</f>
        <v>6084938</v>
      </c>
      <c r="AJ29" s="29">
        <f>[1]!snldata("12",$D29, "249581", "12/31/2014")</f>
        <v>13428747</v>
      </c>
      <c r="AK29" s="29">
        <f>[1]!snldata("12",$D29, "249581", "12/31/2013")</f>
        <v>12062419</v>
      </c>
      <c r="AL29" s="29">
        <f>[1]!snldata("12",$D29, "249581", "12/31/2012")</f>
        <v>12243211</v>
      </c>
      <c r="AM29" s="29">
        <f>[1]!snldata("12",$D29, "224014", "2016Y")</f>
        <v>12629</v>
      </c>
      <c r="AN29" s="29">
        <f>[1]!snldata("12",$D29, "224014", "2015Y")</f>
        <v>11725</v>
      </c>
      <c r="AO29" s="29">
        <f>[1]!snldata("12",$D29, "224014", "2014Y")</f>
        <v>11291</v>
      </c>
      <c r="AP29" s="29">
        <f>[1]!snldata("12",$D29, "224014", "2013Y")</f>
        <v>11781</v>
      </c>
      <c r="AQ29" s="29">
        <f>[1]!snldata("12",$D29, "224014", "2012Y")</f>
        <v>11154</v>
      </c>
      <c r="AR29" s="29">
        <f>[1]!snldata("12",$D29, "224013", "2016Y")</f>
        <v>549961</v>
      </c>
      <c r="AS29" s="29">
        <f>[1]!snldata("12",$D29, "224013", "2015Y")</f>
        <v>518992</v>
      </c>
      <c r="AT29" s="29">
        <f>[1]!snldata("12",$D29, "224013", "2014Y")</f>
        <v>1189287</v>
      </c>
      <c r="AU29" s="29">
        <f>[1]!snldata("12",$D29, "224013", "2013Y")</f>
        <v>1023928</v>
      </c>
      <c r="AV29" s="29">
        <f>[1]!snldata("12",$D29, "224013", "2012Y")</f>
        <v>1097620</v>
      </c>
      <c r="AW29" s="27">
        <f>[1]!snldata("12",$D29, "224015", "2016Y")</f>
        <v>12.063468874920595</v>
      </c>
      <c r="AX29" s="27">
        <f>[1]!snldata("12",$D29, "224015", "2015Y")</f>
        <v>11.415349152303781</v>
      </c>
      <c r="AY29" s="27">
        <f>[1]!snldata("12",$D29, "224015", "2014Y")</f>
        <v>26.158642806239609</v>
      </c>
      <c r="AZ29" s="27">
        <f>[1]!snldata("12",$D29, "224015", "2013Y")</f>
        <v>21.766621599789122</v>
      </c>
      <c r="BA29" s="27">
        <f>[1]!snldata("12",$D29, "224015", "2012Y")</f>
        <v>23.269411457432337</v>
      </c>
      <c r="BB29" s="27">
        <f>[1]!snldata("12",$D29, "249583", "12/31/2016")</f>
        <v>9.1999790000000008</v>
      </c>
      <c r="BC29" s="27">
        <f>[1]!snldata("12",$D29, "249583", "12/31/2015")</f>
        <v>8.9931370000000008</v>
      </c>
      <c r="BD29" s="27">
        <f>[1]!snldata("12",$D29, "249583", "12/31/2014")</f>
        <v>5.8942870000000003</v>
      </c>
      <c r="BE29" s="27">
        <f>[1]!snldata("12",$D29, "249583", "12/31/2013")</f>
        <v>7.1086749999999999</v>
      </c>
      <c r="BF29" s="27">
        <f>[1]!snldata("12",$D29, "249583", "12/31/2012")</f>
        <v>6.6504329999999996</v>
      </c>
      <c r="BG29" s="27">
        <f>[1]!snldata("12",$D29, "249588", "12/31/2016")</f>
        <v>25.847349999999999</v>
      </c>
      <c r="BH29" s="27">
        <f>[1]!snldata("12",$D29, "249588", "12/31/2015")</f>
        <v>25.569638999999999</v>
      </c>
      <c r="BI29" s="27">
        <f>[1]!snldata("12",$D29, "249588", "12/31/2014")</f>
        <v>25.110263</v>
      </c>
      <c r="BJ29" s="27">
        <f>[1]!snldata("12",$D29, "249588", "12/31/2013")</f>
        <v>23.99333</v>
      </c>
      <c r="BK29" s="27">
        <f>[1]!snldata("12",$D29, "249588", "12/31/2012")</f>
        <v>26.022031999999999</v>
      </c>
      <c r="BL29" s="27">
        <f>[1]!snldata("12",$D29, "249589", "12/31/2016")</f>
        <v>68.656853999999996</v>
      </c>
      <c r="BM29" s="27">
        <f>[1]!snldata("12",$D29, "249589", "12/31/2015")</f>
        <v>73.844145999999995</v>
      </c>
      <c r="BN29" s="27">
        <f>[1]!snldata("12",$D29, "249589", "12/31/2014")</f>
        <v>58.383732000000002</v>
      </c>
      <c r="BO29" s="27">
        <f>[1]!snldata("12",$D29, "249589", "12/31/2013")</f>
        <v>63.071691000000001</v>
      </c>
      <c r="BP29" s="27">
        <f>[1]!snldata("12",$D29, "249589", "12/31/2012")</f>
        <v>61.939177000000001</v>
      </c>
      <c r="BQ29" s="16" t="str">
        <f>[1]!snldata("12",$D29, "249597", "12/31/2016")</f>
        <v>EIA 923 (767 - Page 4 Generator Data)</v>
      </c>
      <c r="BR29" s="29" t="str">
        <f>[1]!snldata("12",$D29, "225552", "2016Y")</f>
        <v>NA</v>
      </c>
      <c r="BS29" s="17" t="s">
        <v>104</v>
      </c>
    </row>
    <row r="30" spans="1:71" x14ac:dyDescent="0.2">
      <c r="A30" s="19" t="s">
        <v>145</v>
      </c>
      <c r="C30" s="20" t="s">
        <v>172</v>
      </c>
      <c r="D30" s="20">
        <v>2748</v>
      </c>
      <c r="E30" s="24" t="str">
        <f>[1]!snldata("12",D30,"229507")</f>
        <v>NRG Energy, Inc.</v>
      </c>
      <c r="F30" s="24" t="str">
        <f>[1]!snldata("12",D30, "221692")</f>
        <v>NRG Energy, Inc.</v>
      </c>
      <c r="G30" s="47">
        <v>312</v>
      </c>
      <c r="H30" s="41" t="s">
        <v>13</v>
      </c>
      <c r="I30" s="41">
        <v>78.8</v>
      </c>
      <c r="J30" s="42">
        <f>[1]!snldata("12",D30,"221708")</f>
        <v>100</v>
      </c>
      <c r="K30" s="25" t="str">
        <f>IFERROR([1]!snldata("12",D30, "221969"),0)</f>
        <v>NA</v>
      </c>
      <c r="L30" s="50" t="s">
        <v>14</v>
      </c>
      <c r="M30" s="24" t="str">
        <f>[1]!snldata("12",D30, "241198")</f>
        <v>Gas Turbine</v>
      </c>
      <c r="N30" s="24" t="str">
        <f>[1]!snldata("12",D30, "221981")</f>
        <v>Gas</v>
      </c>
      <c r="O30" s="24" t="str">
        <f>[1]!snldata("12",D30, "246613")</f>
        <v>Switching</v>
      </c>
      <c r="P30" s="24">
        <f>[1]!snldata("12",D30, "221972")</f>
        <v>1967</v>
      </c>
      <c r="Q30" s="24" t="str">
        <f>[1]!snldata("12",D30, "229687")</f>
        <v>RFC</v>
      </c>
      <c r="R30" s="24" t="str">
        <f>[1]!snldata("12",D30, "229688")</f>
        <v>R-PJM</v>
      </c>
      <c r="S30" s="24" t="str">
        <f>[1]!snldata("12",D30, "231906")</f>
        <v>PJM</v>
      </c>
      <c r="T30" s="26"/>
      <c r="U30" s="24" t="str">
        <f>[1]!snldata("12",D30, "221802")</f>
        <v>MD</v>
      </c>
      <c r="V30" s="24" t="str">
        <f>[1]!snldata("12",D30, "221801")</f>
        <v>Montgomery</v>
      </c>
      <c r="W30" s="24" t="str">
        <f>[1]!snldata("12",D30, "221800")</f>
        <v/>
      </c>
      <c r="X30" s="16" t="str">
        <f>[1]!snldata("12",D30, "241235")</f>
        <v>NA</v>
      </c>
      <c r="Y30" s="16" t="str">
        <f>[1]!snldata("12",D30, "241236")</f>
        <v>NA</v>
      </c>
      <c r="Z30" s="27" t="str">
        <f>[1]!snldata("12",D30,"241233")</f>
        <v>NA</v>
      </c>
      <c r="AA30" s="28" t="str">
        <f>[1]!snldata("12",D30, "222074")</f>
        <v/>
      </c>
      <c r="AB30" s="16" t="str">
        <f>[1]!snldata("12",$D30, "229694")</f>
        <v>Acid Rain</v>
      </c>
      <c r="AC30" s="16" t="str">
        <f>[1]!snldata("12",$D30, "229695")</f>
        <v>CAIR NOx Ozone Season</v>
      </c>
      <c r="AD30" s="16" t="str">
        <f>[1]!snldata("12",$D30, "229697")</f>
        <v>Regional Greenhouse Gas</v>
      </c>
      <c r="AE30" s="16" t="str">
        <f>[1]!snldata("12",$D30, "222078")</f>
        <v>No</v>
      </c>
      <c r="AF30" s="16" t="str">
        <f>[1]!snldata("12",$D30, "255708")</f>
        <v>No</v>
      </c>
      <c r="AG30" s="16" t="str">
        <f>[1]!snldata("12",D30, "243303")</f>
        <v/>
      </c>
      <c r="AH30" s="29">
        <f>[1]!snldata("12",D30, "249581", "12/31/2016")</f>
        <v>4169478.9999000002</v>
      </c>
      <c r="AI30" s="29">
        <f>[1]!snldata("12",$D30, "249581", "12/31/2015")</f>
        <v>4136987.9999000002</v>
      </c>
      <c r="AJ30" s="29">
        <f>[1]!snldata("12",$D30, "249581", "12/31/2014")</f>
        <v>953801.99990000005</v>
      </c>
      <c r="AK30" s="29">
        <f>[1]!snldata("12",$D30, "249581", "12/31/2013")</f>
        <v>332392</v>
      </c>
      <c r="AL30" s="29">
        <f>[1]!snldata("12",$D30, "249581", "12/31/2012")</f>
        <v>1051964</v>
      </c>
      <c r="AM30" s="29">
        <f>[1]!snldata("12",$D30, "224014", "2016Y")</f>
        <v>12959</v>
      </c>
      <c r="AN30" s="29">
        <f>[1]!snldata("12",$D30, "224014", "2015Y")</f>
        <v>11855</v>
      </c>
      <c r="AO30" s="29">
        <f>[1]!snldata("12",$D30, "224014", "2014Y")</f>
        <v>12285</v>
      </c>
      <c r="AP30" s="29">
        <f>[1]!snldata("12",$D30, "224014", "2013Y")</f>
        <v>15233</v>
      </c>
      <c r="AQ30" s="29">
        <f>[1]!snldata("12",$D30, "224014", "2012Y")</f>
        <v>12422</v>
      </c>
      <c r="AR30" s="29">
        <f>[1]!snldata("12",$D30, "224013", "2016Y")</f>
        <v>321741</v>
      </c>
      <c r="AS30" s="29">
        <f>[1]!snldata("12",$D30, "224013", "2015Y")</f>
        <v>348967</v>
      </c>
      <c r="AT30" s="29">
        <f>[1]!snldata("12",$D30, "224013", "2014Y")</f>
        <v>77640</v>
      </c>
      <c r="AU30" s="29">
        <f>[1]!snldata("12",$D30, "224013", "2013Y")</f>
        <v>21820</v>
      </c>
      <c r="AV30" s="29">
        <f>[1]!snldata("12",$D30, "224013", "2012Y")</f>
        <v>84687</v>
      </c>
      <c r="AW30" s="27">
        <f>[1]!snldata("12",$D30, "224015", "2016Y")</f>
        <v>10.405702775707899</v>
      </c>
      <c r="AX30" s="27">
        <f>[1]!snldata("12",$D30, "224015", "2015Y")</f>
        <v>11.317163501452885</v>
      </c>
      <c r="AY30" s="27">
        <f>[1]!snldata("12",$D30, "224015", "2014Y")</f>
        <v>2.5179016189290162</v>
      </c>
      <c r="AZ30" s="27">
        <f>[1]!snldata("12",$D30, "224015", "2013Y")</f>
        <v>0.70763283520132836</v>
      </c>
      <c r="BA30" s="27">
        <f>[1]!snldata("12",$D30, "224015", "2012Y")</f>
        <v>2.738935202434178</v>
      </c>
      <c r="BB30" s="27">
        <f>[1]!snldata("12",$D30, "249583", "12/31/2016")</f>
        <v>2.2958690000000002</v>
      </c>
      <c r="BC30" s="27">
        <f>[1]!snldata("12",$D30, "249583", "12/31/2015")</f>
        <v>1.7696080000000001</v>
      </c>
      <c r="BD30" s="27">
        <f>[1]!snldata("12",$D30, "249583", "12/31/2014")</f>
        <v>5.7631779999999999</v>
      </c>
      <c r="BE30" s="27">
        <f>[1]!snldata("12",$D30, "249583", "12/31/2013")</f>
        <v>19.987431999999998</v>
      </c>
      <c r="BF30" s="27">
        <f>[1]!snldata("12",$D30, "249583", "12/31/2012")</f>
        <v>6.2650969999999999</v>
      </c>
      <c r="BG30" s="27">
        <f>[1]!snldata("12",$D30, "249588", "12/31/2016")</f>
        <v>3.6340249999999998</v>
      </c>
      <c r="BH30" s="27">
        <f>[1]!snldata("12",$D30, "249588", "12/31/2015")</f>
        <v>3.4652980000000002</v>
      </c>
      <c r="BI30" s="27">
        <f>[1]!snldata("12",$D30, "249588", "12/31/2014")</f>
        <v>3.7902019999999998</v>
      </c>
      <c r="BJ30" s="27">
        <f>[1]!snldata("12",$D30, "249588", "12/31/2013")</f>
        <v>3.8577400000000002</v>
      </c>
      <c r="BK30" s="27">
        <f>[1]!snldata("12",$D30, "249588", "12/31/2012")</f>
        <v>4.0157249999999998</v>
      </c>
      <c r="BL30" s="27">
        <f>[1]!snldata("12",$D30, "249589", "12/31/2016")</f>
        <v>29.164026</v>
      </c>
      <c r="BM30" s="27">
        <f>[1]!snldata("12",$D30, "249589", "12/31/2015")</f>
        <v>28.52731</v>
      </c>
      <c r="BN30" s="27">
        <f>[1]!snldata("12",$D30, "249589", "12/31/2014")</f>
        <v>147.87863200000001</v>
      </c>
      <c r="BO30" s="27">
        <f>[1]!snldata("12",$D30, "249589", "12/31/2013")</f>
        <v>174.70491699999999</v>
      </c>
      <c r="BP30" s="27">
        <f>[1]!snldata("12",$D30, "249589", "12/31/2012")</f>
        <v>61.516894000000001</v>
      </c>
      <c r="BQ30" s="16" t="str">
        <f>[1]!snldata("12",$D30, "249597", "12/31/2016")</f>
        <v>EIA 923 based on unit capacity allocation</v>
      </c>
      <c r="BR30" s="29" t="str">
        <f>[1]!snldata("12",$D30, "225552", "2016Y")</f>
        <v>NA</v>
      </c>
      <c r="BS30" s="17" t="s">
        <v>104</v>
      </c>
    </row>
    <row r="31" spans="1:71" x14ac:dyDescent="0.2">
      <c r="A31" s="19" t="s">
        <v>108</v>
      </c>
      <c r="C31" s="20" t="s">
        <v>173</v>
      </c>
      <c r="D31" s="20">
        <v>2968</v>
      </c>
      <c r="E31" s="24" t="str">
        <f>[1]!snldata("12",D31,"229507")</f>
        <v>NRG Energy, Inc.</v>
      </c>
      <c r="F31" s="24" t="str">
        <f>[1]!snldata("12",D31, "221692")</f>
        <v>NRG Energy, Inc.</v>
      </c>
      <c r="G31" s="47">
        <v>54</v>
      </c>
      <c r="H31" s="41" t="s">
        <v>13</v>
      </c>
      <c r="I31" s="41">
        <v>383.9</v>
      </c>
      <c r="J31" s="42">
        <f>[1]!snldata("12",D31,"221708")</f>
        <v>100</v>
      </c>
      <c r="K31" s="25" t="str">
        <f>IFERROR([1]!snldata("12",D31, "221969"),0)</f>
        <v>NA</v>
      </c>
      <c r="L31" s="50" t="s">
        <v>14</v>
      </c>
      <c r="M31" s="24" t="str">
        <f>[1]!snldata("12",D31, "241198")</f>
        <v>Gas Turbine</v>
      </c>
      <c r="N31" s="24" t="str">
        <f>[1]!snldata("12",D31, "221981")</f>
        <v>Gas</v>
      </c>
      <c r="O31" s="24" t="str">
        <f>[1]!snldata("12",D31, "246613")</f>
        <v/>
      </c>
      <c r="P31" s="24">
        <f>[1]!snldata("12",D31, "221972")</f>
        <v>1974</v>
      </c>
      <c r="Q31" s="24" t="str">
        <f>[1]!snldata("12",D31, "229687")</f>
        <v>WECC</v>
      </c>
      <c r="R31" s="24" t="str">
        <f>[1]!snldata("12",D31, "229688")</f>
        <v>CAMX</v>
      </c>
      <c r="S31" s="24" t="str">
        <f>[1]!snldata("12",D31, "231906")</f>
        <v>CAISO</v>
      </c>
      <c r="T31" s="26"/>
      <c r="U31" s="24" t="str">
        <f>[1]!snldata("12",D31, "221802")</f>
        <v>CA</v>
      </c>
      <c r="V31" s="24" t="str">
        <f>[1]!snldata("12",D31, "221801")</f>
        <v>Santa Barbara</v>
      </c>
      <c r="W31" s="24" t="str">
        <f>[1]!snldata("12",D31, "221800")</f>
        <v>Goleta</v>
      </c>
      <c r="X31" s="16" t="str">
        <f>[1]!snldata("12",D31, "241235")</f>
        <v>Yes</v>
      </c>
      <c r="Y31" s="16" t="str">
        <f>[1]!snldata("12",D31, "241236")</f>
        <v>No</v>
      </c>
      <c r="Z31" s="27">
        <f>[1]!snldata("12",D31,"241233")</f>
        <v>54</v>
      </c>
      <c r="AA31" s="28">
        <f>[1]!snldata("12",D31, "222074")</f>
        <v>43251</v>
      </c>
      <c r="AB31" s="16" t="str">
        <f>[1]!snldata("12",$D31, "229694")</f>
        <v/>
      </c>
      <c r="AC31" s="16" t="str">
        <f>[1]!snldata("12",$D31, "229695")</f>
        <v/>
      </c>
      <c r="AD31" s="16" t="str">
        <f>[1]!snldata("12",$D31, "229697")</f>
        <v/>
      </c>
      <c r="AE31" s="16" t="str">
        <f>[1]!snldata("12",$D31, "222078")</f>
        <v>No</v>
      </c>
      <c r="AF31" s="16" t="str">
        <f>[1]!snldata("12",$D31, "255708")</f>
        <v>No</v>
      </c>
      <c r="AG31" s="16" t="str">
        <f>[1]!snldata("12",D31, "243303")</f>
        <v/>
      </c>
      <c r="AH31" s="29" t="str">
        <f>[1]!snldata("12",D31, "249581", "12/31/2016")</f>
        <v>NA</v>
      </c>
      <c r="AI31" s="29">
        <f>[1]!snldata("12",$D31, "249581", "12/31/2015")</f>
        <v>88142</v>
      </c>
      <c r="AJ31" s="29">
        <f>[1]!snldata("12",$D31, "249581", "12/31/2014")</f>
        <v>14451</v>
      </c>
      <c r="AK31" s="29">
        <f>[1]!snldata("12",$D31, "249581", "12/31/2013")</f>
        <v>14453</v>
      </c>
      <c r="AL31" s="29">
        <f>[1]!snldata("12",$D31, "249581", "12/31/2012")</f>
        <v>16595</v>
      </c>
      <c r="AM31" s="29" t="str">
        <f>[1]!snldata("12",$D31, "224014", "2016Y")</f>
        <v>NA</v>
      </c>
      <c r="AN31" s="29">
        <f>[1]!snldata("12",$D31, "224014", "2015Y")</f>
        <v>13678</v>
      </c>
      <c r="AO31" s="29">
        <f>[1]!snldata("12",$D31, "224014", "2014Y")</f>
        <v>13430</v>
      </c>
      <c r="AP31" s="29">
        <f>[1]!snldata("12",$D31, "224014", "2013Y")</f>
        <v>13457</v>
      </c>
      <c r="AQ31" s="29">
        <f>[1]!snldata("12",$D31, "224014", "2012Y")</f>
        <v>13591</v>
      </c>
      <c r="AR31" s="29" t="str">
        <f>[1]!snldata("12",$D31, "224013", "2016Y")</f>
        <v>NA</v>
      </c>
      <c r="AS31" s="29">
        <f>[1]!snldata("12",$D31, "224013", "2015Y")</f>
        <v>6444</v>
      </c>
      <c r="AT31" s="29">
        <f>[1]!snldata("12",$D31, "224013", "2014Y")</f>
        <v>1076</v>
      </c>
      <c r="AU31" s="29">
        <f>[1]!snldata("12",$D31, "224013", "2013Y")</f>
        <v>1074</v>
      </c>
      <c r="AV31" s="29">
        <f>[1]!snldata("12",$D31, "224013", "2012Y")</f>
        <v>1221</v>
      </c>
      <c r="AW31" s="27" t="str">
        <f>[1]!snldata("12",$D31, "224015", "2016Y")</f>
        <v>NA</v>
      </c>
      <c r="AX31" s="27">
        <f>[1]!snldata("12",$D31, "224015", "2015Y")</f>
        <v>1.3622526636225267</v>
      </c>
      <c r="AY31" s="27">
        <f>[1]!snldata("12",$D31, "224015", "2014Y")</f>
        <v>0.22746490783020462</v>
      </c>
      <c r="AZ31" s="27">
        <f>[1]!snldata("12",$D31, "224015", "2013Y")</f>
        <v>0.22704211060375443</v>
      </c>
      <c r="BA31" s="27">
        <f>[1]!snldata("12",$D31, "224015", "2012Y")</f>
        <v>0.25741246711192067</v>
      </c>
      <c r="BB31" s="27">
        <f>[1]!snldata("12",$D31, "249583", "12/31/2016")</f>
        <v>17.297481999999999</v>
      </c>
      <c r="BC31" s="27">
        <f>[1]!snldata("12",$D31, "249583", "12/31/2015")</f>
        <v>16.908584999999999</v>
      </c>
      <c r="BD31" s="27">
        <f>[1]!snldata("12",$D31, "249583", "12/31/2014")</f>
        <v>93.928389999999993</v>
      </c>
      <c r="BE31" s="27">
        <f>[1]!snldata("12",$D31, "249583", "12/31/2013")</f>
        <v>114.42885200000001</v>
      </c>
      <c r="BF31" s="27">
        <f>[1]!snldata("12",$D31, "249583", "12/31/2012")</f>
        <v>95.882193000000001</v>
      </c>
      <c r="BG31" s="27">
        <f>[1]!snldata("12",$D31, "249588", "12/31/2016")</f>
        <v>5.4858039999999999</v>
      </c>
      <c r="BH31" s="27">
        <f>[1]!snldata("12",$D31, "249588", "12/31/2015")</f>
        <v>5.3624669999999997</v>
      </c>
      <c r="BI31" s="27">
        <f>[1]!snldata("12",$D31, "249588", "12/31/2014")</f>
        <v>5.1651759999999998</v>
      </c>
      <c r="BJ31" s="27">
        <f>[1]!snldata("12",$D31, "249588", "12/31/2013")</f>
        <v>6.7295439999999997</v>
      </c>
      <c r="BK31" s="27">
        <f>[1]!snldata("12",$D31, "249588", "12/31/2012")</f>
        <v>7.0271590000000002</v>
      </c>
      <c r="BL31" s="27">
        <f>[1]!snldata("12",$D31, "249589", "12/31/2016")</f>
        <v>99.470280000000002</v>
      </c>
      <c r="BM31" s="27">
        <f>[1]!snldata("12",$D31, "249589", "12/31/2015")</f>
        <v>100.698216</v>
      </c>
      <c r="BN31" s="27">
        <f>[1]!snldata("12",$D31, "249589", "12/31/2014")</f>
        <v>418.76837999999998</v>
      </c>
      <c r="BO31" s="27">
        <f>[1]!snldata("12",$D31, "249589", "12/31/2013")</f>
        <v>506.99318799999998</v>
      </c>
      <c r="BP31" s="27">
        <f>[1]!snldata("12",$D31, "249589", "12/31/2012")</f>
        <v>449.14506999999998</v>
      </c>
      <c r="BQ31" s="16" t="str">
        <f>[1]!snldata("12",$D31, "249597", "12/31/2016")</f>
        <v/>
      </c>
      <c r="BR31" s="29" t="str">
        <f>[1]!snldata("12",$D31, "225552", "2016Y")</f>
        <v>NA</v>
      </c>
      <c r="BS31" s="17" t="b">
        <f t="shared" si="1"/>
        <v>0</v>
      </c>
    </row>
    <row r="32" spans="1:71" x14ac:dyDescent="0.2">
      <c r="A32" s="19" t="s">
        <v>108</v>
      </c>
      <c r="C32" s="20" t="s">
        <v>174</v>
      </c>
      <c r="D32" s="20">
        <v>2983</v>
      </c>
      <c r="E32" s="24" t="str">
        <f>[1]!snldata("12",D32,"229507")</f>
        <v>NRG Energy, Inc.</v>
      </c>
      <c r="F32" s="24" t="str">
        <f>[1]!snldata("12",D32, "221692")</f>
        <v>NRG Cabrillo Power Operations Incorporated</v>
      </c>
      <c r="G32" s="47">
        <v>906</v>
      </c>
      <c r="H32" s="41" t="s">
        <v>13</v>
      </c>
      <c r="I32" s="41">
        <v>136.19999999999999</v>
      </c>
      <c r="J32" s="42">
        <f>[1]!snldata("12",D32,"221708")</f>
        <v>100</v>
      </c>
      <c r="K32" s="25" t="str">
        <f>IFERROR([1]!snldata("12",D32, "221969"),0)</f>
        <v>NA</v>
      </c>
      <c r="L32" s="50" t="s">
        <v>14</v>
      </c>
      <c r="M32" s="24" t="str">
        <f>[1]!snldata("12",D32, "241198")</f>
        <v>Steam Turbine</v>
      </c>
      <c r="N32" s="24" t="str">
        <f>[1]!snldata("12",D32, "221981")</f>
        <v>Gas</v>
      </c>
      <c r="O32" s="24" t="str">
        <f>[1]!snldata("12",D32, "246613")</f>
        <v/>
      </c>
      <c r="P32" s="24">
        <f>[1]!snldata("12",D32, "221972")</f>
        <v>1954</v>
      </c>
      <c r="Q32" s="24" t="str">
        <f>[1]!snldata("12",D32, "229687")</f>
        <v>WECC</v>
      </c>
      <c r="R32" s="24" t="str">
        <f>[1]!snldata("12",D32, "229688")</f>
        <v>CAMX</v>
      </c>
      <c r="S32" s="24" t="str">
        <f>[1]!snldata("12",D32, "231906")</f>
        <v>CAISO</v>
      </c>
      <c r="T32" s="26"/>
      <c r="U32" s="24" t="str">
        <f>[1]!snldata("12",D32, "221802")</f>
        <v>CA</v>
      </c>
      <c r="V32" s="24" t="str">
        <f>[1]!snldata("12",D32, "221801")</f>
        <v>San Diego</v>
      </c>
      <c r="W32" s="24" t="str">
        <f>[1]!snldata("12",D32, "221800")</f>
        <v>Carlsbad</v>
      </c>
      <c r="X32" s="16" t="str">
        <f>[1]!snldata("12",D32, "241235")</f>
        <v>NA</v>
      </c>
      <c r="Y32" s="16" t="str">
        <f>[1]!snldata("12",D32, "241236")</f>
        <v>NA</v>
      </c>
      <c r="Z32" s="27" t="str">
        <f>[1]!snldata("12",D32,"241233")</f>
        <v>NA</v>
      </c>
      <c r="AA32" s="28" t="str">
        <f>[1]!snldata("12",D32, "222074")</f>
        <v/>
      </c>
      <c r="AB32" s="16" t="str">
        <f>[1]!snldata("12",$D32, "229694")</f>
        <v>Acid Rain</v>
      </c>
      <c r="AC32" s="16" t="str">
        <f>[1]!snldata("12",$D32, "229695")</f>
        <v/>
      </c>
      <c r="AD32" s="16" t="str">
        <f>[1]!snldata("12",$D32, "229697")</f>
        <v/>
      </c>
      <c r="AE32" s="16" t="str">
        <f>[1]!snldata("12",$D32, "222078")</f>
        <v>No</v>
      </c>
      <c r="AF32" s="16" t="str">
        <f>[1]!snldata("12",$D32, "255708")</f>
        <v>No</v>
      </c>
      <c r="AG32" s="16" t="str">
        <f>[1]!snldata("12",D32, "243303")</f>
        <v/>
      </c>
      <c r="AH32" s="29">
        <f>[1]!snldata("12",D32, "249581", "12/31/2016")</f>
        <v>3966551</v>
      </c>
      <c r="AI32" s="29">
        <f>[1]!snldata("12",$D32, "249581", "12/31/2015")</f>
        <v>8640057</v>
      </c>
      <c r="AJ32" s="29">
        <f>[1]!snldata("12",$D32, "249581", "12/31/2014")</f>
        <v>7078185</v>
      </c>
      <c r="AK32" s="29">
        <f>[1]!snldata("12",$D32, "249581", "12/31/2013")</f>
        <v>6223439</v>
      </c>
      <c r="AL32" s="29">
        <f>[1]!snldata("12",$D32, "249581", "12/31/2012")</f>
        <v>16992680</v>
      </c>
      <c r="AM32" s="29">
        <f>[1]!snldata("12",$D32, "224014", "2016Y")</f>
        <v>13845</v>
      </c>
      <c r="AN32" s="29">
        <f>[1]!snldata("12",$D32, "224014", "2015Y")</f>
        <v>13239</v>
      </c>
      <c r="AO32" s="29">
        <f>[1]!snldata("12",$D32, "224014", "2014Y")</f>
        <v>13141</v>
      </c>
      <c r="AP32" s="29">
        <f>[1]!snldata("12",$D32, "224014", "2013Y")</f>
        <v>12923</v>
      </c>
      <c r="AQ32" s="29">
        <f>[1]!snldata("12",$D32, "224014", "2012Y")</f>
        <v>12368</v>
      </c>
      <c r="AR32" s="29">
        <f>[1]!snldata("12",$D32, "224013", "2016Y")</f>
        <v>286490</v>
      </c>
      <c r="AS32" s="29">
        <f>[1]!snldata("12",$D32, "224013", "2015Y")</f>
        <v>652624</v>
      </c>
      <c r="AT32" s="29">
        <f>[1]!snldata("12",$D32, "224013", "2014Y")</f>
        <v>538642</v>
      </c>
      <c r="AU32" s="29">
        <f>[1]!snldata("12",$D32, "224013", "2013Y")</f>
        <v>481570</v>
      </c>
      <c r="AV32" s="29">
        <f>[1]!snldata("12",$D32, "224013", "2012Y")</f>
        <v>1373932</v>
      </c>
      <c r="AW32" s="27">
        <f>[1]!snldata("12",$D32, "224015", "2016Y")</f>
        <v>3.4331559773751317</v>
      </c>
      <c r="AX32" s="27">
        <f>[1]!snldata("12",$D32, "224015", "2015Y")</f>
        <v>7.8421533285267966</v>
      </c>
      <c r="AY32" s="27">
        <f>[1]!snldata("12",$D32, "224015", "2014Y")</f>
        <v>6.4725066089882244</v>
      </c>
      <c r="AZ32" s="27">
        <f>[1]!snldata("12",$D32, "224015", "2013Y")</f>
        <v>5.7867099254986778</v>
      </c>
      <c r="BA32" s="27">
        <f>[1]!snldata("12",$D32, "224015", "2012Y")</f>
        <v>16.464528808359699</v>
      </c>
      <c r="BB32" s="27">
        <f>[1]!snldata("12",$D32, "249583", "12/31/2016")</f>
        <v>13.489409</v>
      </c>
      <c r="BC32" s="27">
        <f>[1]!snldata("12",$D32, "249583", "12/31/2015")</f>
        <v>5.9759520000000004</v>
      </c>
      <c r="BD32" s="27">
        <f>[1]!snldata("12",$D32, "249583", "12/31/2014")</f>
        <v>5.8275839999999999</v>
      </c>
      <c r="BE32" s="27">
        <f>[1]!snldata("12",$D32, "249583", "12/31/2013")</f>
        <v>6.2893780000000001</v>
      </c>
      <c r="BF32" s="27">
        <f>[1]!snldata("12",$D32, "249583", "12/31/2012")</f>
        <v>2.702448</v>
      </c>
      <c r="BG32" s="27">
        <f>[1]!snldata("12",$D32, "249588", "12/31/2016")</f>
        <v>11.160112</v>
      </c>
      <c r="BH32" s="27">
        <f>[1]!snldata("12",$D32, "249588", "12/31/2015")</f>
        <v>11.032185</v>
      </c>
      <c r="BI32" s="27">
        <f>[1]!snldata("12",$D32, "249588", "12/31/2014")</f>
        <v>11.567526000000001</v>
      </c>
      <c r="BJ32" s="27">
        <f>[1]!snldata("12",$D32, "249588", "12/31/2013")</f>
        <v>10.906173000000001</v>
      </c>
      <c r="BK32" s="27">
        <f>[1]!snldata("12",$D32, "249588", "12/31/2012")</f>
        <v>10.890418</v>
      </c>
      <c r="BL32" s="27">
        <f>[1]!snldata("12",$D32, "249589", "12/31/2016")</f>
        <v>87.141175000000004</v>
      </c>
      <c r="BM32" s="27">
        <f>[1]!snldata("12",$D32, "249589", "12/31/2015")</f>
        <v>59.640293999999997</v>
      </c>
      <c r="BN32" s="27">
        <f>[1]!snldata("12",$D32, "249589", "12/31/2014")</f>
        <v>90.435739999999996</v>
      </c>
      <c r="BO32" s="27">
        <f>[1]!snldata("12",$D32, "249589", "12/31/2013")</f>
        <v>79.860722999999993</v>
      </c>
      <c r="BP32" s="27">
        <f>[1]!snldata("12",$D32, "249589", "12/31/2012")</f>
        <v>48.888292</v>
      </c>
      <c r="BQ32" s="16" t="str">
        <f>[1]!snldata("12",$D32, "249597", "12/31/2016")</f>
        <v>EIA 923 (767 - Page 4 Generator Data)</v>
      </c>
      <c r="BR32" s="29" t="str">
        <f>[1]!snldata("12",$D32, "225552", "2016Y")</f>
        <v>NA</v>
      </c>
      <c r="BS32" s="17" t="s">
        <v>104</v>
      </c>
    </row>
    <row r="33" spans="1:71" x14ac:dyDescent="0.2">
      <c r="A33" s="19" t="s">
        <v>108</v>
      </c>
      <c r="C33" s="20" t="s">
        <v>175</v>
      </c>
      <c r="D33" s="20">
        <v>2984</v>
      </c>
      <c r="E33" s="24" t="str">
        <f>[1]!snldata("12",D33,"229507")</f>
        <v>NRG Energy, Inc.</v>
      </c>
      <c r="F33" s="24" t="str">
        <f>[1]!snldata("12",D33, "221692")</f>
        <v>NRG Cabrillo Power Operations Incorporated</v>
      </c>
      <c r="G33" s="47">
        <v>14</v>
      </c>
      <c r="H33" s="41" t="s">
        <v>13</v>
      </c>
      <c r="I33" s="41">
        <v>568</v>
      </c>
      <c r="J33" s="42">
        <f>[1]!snldata("12",D33,"221708")</f>
        <v>100</v>
      </c>
      <c r="K33" s="25" t="str">
        <f>IFERROR([1]!snldata("12",D33, "221969"),0)</f>
        <v>NA</v>
      </c>
      <c r="L33" s="50" t="s">
        <v>14</v>
      </c>
      <c r="M33" s="24" t="str">
        <f>[1]!snldata("12",D33, "241198")</f>
        <v>Gas Turbine</v>
      </c>
      <c r="N33" s="24" t="str">
        <f>[1]!snldata("12",D33, "221981")</f>
        <v>Gas</v>
      </c>
      <c r="O33" s="24" t="str">
        <f>[1]!snldata("12",D33, "246613")</f>
        <v/>
      </c>
      <c r="P33" s="24">
        <f>[1]!snldata("12",D33, "221972")</f>
        <v>1968</v>
      </c>
      <c r="Q33" s="24" t="str">
        <f>[1]!snldata("12",D33, "229687")</f>
        <v>WECC</v>
      </c>
      <c r="R33" s="24" t="str">
        <f>[1]!snldata("12",D33, "229688")</f>
        <v>CAMX</v>
      </c>
      <c r="S33" s="24" t="str">
        <f>[1]!snldata("12",D33, "231906")</f>
        <v>CAISO</v>
      </c>
      <c r="T33" s="26"/>
      <c r="U33" s="24" t="str">
        <f>[1]!snldata("12",D33, "221802")</f>
        <v>CA</v>
      </c>
      <c r="V33" s="24" t="str">
        <f>[1]!snldata("12",D33, "221801")</f>
        <v>San Diego</v>
      </c>
      <c r="W33" s="24" t="str">
        <f>[1]!snldata("12",D33, "221800")</f>
        <v>Carlsbad</v>
      </c>
      <c r="X33" s="16" t="str">
        <f>[1]!snldata("12",D33, "241235")</f>
        <v>NA</v>
      </c>
      <c r="Y33" s="16" t="str">
        <f>[1]!snldata("12",D33, "241236")</f>
        <v>NA</v>
      </c>
      <c r="Z33" s="27" t="str">
        <f>[1]!snldata("12",D33,"241233")</f>
        <v>NA</v>
      </c>
      <c r="AA33" s="28" t="str">
        <f>[1]!snldata("12",D33, "222074")</f>
        <v/>
      </c>
      <c r="AB33" s="16" t="str">
        <f>[1]!snldata("12",$D33, "229694")</f>
        <v/>
      </c>
      <c r="AC33" s="16" t="str">
        <f>[1]!snldata("12",$D33, "229695")</f>
        <v/>
      </c>
      <c r="AD33" s="16" t="str">
        <f>[1]!snldata("12",$D33, "229697")</f>
        <v/>
      </c>
      <c r="AE33" s="16" t="str">
        <f>[1]!snldata("12",$D33, "222078")</f>
        <v>No</v>
      </c>
      <c r="AF33" s="16" t="str">
        <f>[1]!snldata("12",$D33, "255708")</f>
        <v>No</v>
      </c>
      <c r="AG33" s="16" t="str">
        <f>[1]!snldata("12",D33, "243303")</f>
        <v/>
      </c>
      <c r="AH33" s="29">
        <f>[1]!snldata("12",D33, "249581", "12/31/2016")</f>
        <v>25361</v>
      </c>
      <c r="AI33" s="29">
        <f>[1]!snldata("12",$D33, "249581", "12/31/2015")</f>
        <v>25722</v>
      </c>
      <c r="AJ33" s="29">
        <f>[1]!snldata("12",$D33, "249581", "12/31/2014")</f>
        <v>26186</v>
      </c>
      <c r="AK33" s="29">
        <f>[1]!snldata("12",$D33, "249581", "12/31/2013")</f>
        <v>38426</v>
      </c>
      <c r="AL33" s="29">
        <f>[1]!snldata("12",$D33, "249581", "12/31/2012")</f>
        <v>44102</v>
      </c>
      <c r="AM33" s="29">
        <f>[1]!snldata("12",$D33, "224014", "2016Y")</f>
        <v>18245</v>
      </c>
      <c r="AN33" s="29">
        <f>[1]!snldata("12",$D33, "224014", "2015Y")</f>
        <v>16856</v>
      </c>
      <c r="AO33" s="29">
        <f>[1]!snldata("12",$D33, "224014", "2014Y")</f>
        <v>19184</v>
      </c>
      <c r="AP33" s="29">
        <f>[1]!snldata("12",$D33, "224014", "2013Y")</f>
        <v>17116</v>
      </c>
      <c r="AQ33" s="29">
        <f>[1]!snldata("12",$D33, "224014", "2012Y")</f>
        <v>16322</v>
      </c>
      <c r="AR33" s="29">
        <f>[1]!snldata("12",$D33, "224013", "2016Y")</f>
        <v>1390</v>
      </c>
      <c r="AS33" s="29">
        <f>[1]!snldata("12",$D33, "224013", "2015Y")</f>
        <v>1526</v>
      </c>
      <c r="AT33" s="29">
        <f>[1]!snldata("12",$D33, "224013", "2014Y")</f>
        <v>1365</v>
      </c>
      <c r="AU33" s="29">
        <f>[1]!snldata("12",$D33, "224013", "2013Y")</f>
        <v>2245</v>
      </c>
      <c r="AV33" s="29">
        <f>[1]!snldata("12",$D33, "224013", "2012Y")</f>
        <v>2702</v>
      </c>
      <c r="AW33" s="27">
        <f>[1]!snldata("12",$D33, "224015", "2016Y")</f>
        <v>1.1303018475149622</v>
      </c>
      <c r="AX33" s="27">
        <f>[1]!snldata("12",$D33, "224015", "2015Y")</f>
        <v>1.2442922374429224</v>
      </c>
      <c r="AY33" s="27">
        <f>[1]!snldata("12",$D33, "224015", "2014Y")</f>
        <v>1.1130136986301369</v>
      </c>
      <c r="AZ33" s="27">
        <f>[1]!snldata("12",$D33, "224015", "2013Y")</f>
        <v>1.8305609915198957</v>
      </c>
      <c r="BA33" s="27">
        <f>[1]!snldata("12",$D33, "224015", "2012Y")</f>
        <v>2.1971766848816028</v>
      </c>
      <c r="BB33" s="27">
        <f>[1]!snldata("12",$D33, "249583", "12/31/2016")</f>
        <v>53.751714999999997</v>
      </c>
      <c r="BC33" s="27">
        <f>[1]!snldata("12",$D33, "249583", "12/31/2015")</f>
        <v>45.958077000000003</v>
      </c>
      <c r="BD33" s="27">
        <f>[1]!snldata("12",$D33, "249583", "12/31/2014")</f>
        <v>55.689715999999997</v>
      </c>
      <c r="BE33" s="27">
        <f>[1]!snldata("12",$D33, "249583", "12/31/2013")</f>
        <v>43.432499</v>
      </c>
      <c r="BF33" s="27">
        <f>[1]!snldata("12",$D33, "249583", "12/31/2012")</f>
        <v>30.821694000000001</v>
      </c>
      <c r="BG33" s="27">
        <f>[1]!snldata("12",$D33, "249588", "12/31/2016")</f>
        <v>13.980465000000001</v>
      </c>
      <c r="BH33" s="27">
        <f>[1]!snldata("12",$D33, "249588", "12/31/2015")</f>
        <v>13.274906</v>
      </c>
      <c r="BI33" s="27">
        <f>[1]!snldata("12",$D33, "249588", "12/31/2014")</f>
        <v>10.927974000000001</v>
      </c>
      <c r="BJ33" s="27">
        <f>[1]!snldata("12",$D33, "249588", "12/31/2013")</f>
        <v>12.615772</v>
      </c>
      <c r="BK33" s="27">
        <f>[1]!snldata("12",$D33, "249588", "12/31/2012")</f>
        <v>13.084097</v>
      </c>
      <c r="BL33" s="27">
        <f>[1]!snldata("12",$D33, "249589", "12/31/2016")</f>
        <v>242.85260700000001</v>
      </c>
      <c r="BM33" s="27">
        <f>[1]!snldata("12",$D33, "249589", "12/31/2015")</f>
        <v>215.62516099999999</v>
      </c>
      <c r="BN33" s="27">
        <f>[1]!snldata("12",$D33, "249589", "12/31/2014")</f>
        <v>261.50489700000003</v>
      </c>
      <c r="BO33" s="27">
        <f>[1]!snldata("12",$D33, "249589", "12/31/2013")</f>
        <v>191.05215200000001</v>
      </c>
      <c r="BP33" s="27">
        <f>[1]!snldata("12",$D33, "249589", "12/31/2012")</f>
        <v>149.629008</v>
      </c>
      <c r="BQ33" s="16" t="str">
        <f>[1]!snldata("12",$D33, "249597", "12/31/2016")</f>
        <v>EIA 923 (906 - Page 1 Generation and Fuel Data)</v>
      </c>
      <c r="BR33" s="29" t="str">
        <f>[1]!snldata("12",$D33, "225552", "2016Y")</f>
        <v>NA</v>
      </c>
      <c r="BS33" s="17" t="s">
        <v>103</v>
      </c>
    </row>
    <row r="34" spans="1:71" x14ac:dyDescent="0.2">
      <c r="A34" s="19" t="s">
        <v>108</v>
      </c>
      <c r="C34" s="20" t="s">
        <v>176</v>
      </c>
      <c r="D34" s="20">
        <v>3029</v>
      </c>
      <c r="E34" s="24" t="str">
        <f>[1]!snldata("12",D34,"229507")</f>
        <v>NRG Energy, Inc.</v>
      </c>
      <c r="F34" s="24" t="str">
        <f>[1]!snldata("12",D34, "221692")</f>
        <v>NRG Energy, Inc.</v>
      </c>
      <c r="G34" s="47">
        <v>640</v>
      </c>
      <c r="H34" s="41" t="s">
        <v>13</v>
      </c>
      <c r="I34" s="41">
        <v>117.3</v>
      </c>
      <c r="J34" s="42">
        <f>[1]!snldata("12",D34,"221708")</f>
        <v>100</v>
      </c>
      <c r="K34" s="25" t="str">
        <f>IFERROR([1]!snldata("12",D34, "221969"),0)</f>
        <v>NA</v>
      </c>
      <c r="L34" s="50" t="s">
        <v>14</v>
      </c>
      <c r="M34" s="24" t="str">
        <f>[1]!snldata("12",D34, "241198")</f>
        <v>Steam Turbine</v>
      </c>
      <c r="N34" s="24" t="str">
        <f>[1]!snldata("12",D34, "221981")</f>
        <v>Gas</v>
      </c>
      <c r="O34" s="24" t="str">
        <f>[1]!snldata("12",D34, "246613")</f>
        <v/>
      </c>
      <c r="P34" s="24">
        <f>[1]!snldata("12",D34, "221972")</f>
        <v>1953</v>
      </c>
      <c r="Q34" s="24" t="str">
        <f>[1]!snldata("12",D34, "229687")</f>
        <v>WECC</v>
      </c>
      <c r="R34" s="24" t="str">
        <f>[1]!snldata("12",D34, "229688")</f>
        <v>CAMX</v>
      </c>
      <c r="S34" s="24" t="str">
        <f>[1]!snldata("12",D34, "231906")</f>
        <v>CAISO</v>
      </c>
      <c r="T34" s="26"/>
      <c r="U34" s="24" t="str">
        <f>[1]!snldata("12",D34, "221802")</f>
        <v>CA</v>
      </c>
      <c r="V34" s="24" t="str">
        <f>[1]!snldata("12",D34, "221801")</f>
        <v>San Bernardino</v>
      </c>
      <c r="W34" s="24" t="str">
        <f>[1]!snldata("12",D34, "221800")</f>
        <v>Rancho Cucamonga</v>
      </c>
      <c r="X34" s="16" t="str">
        <f>[1]!snldata("12",D34, "241235")</f>
        <v>No</v>
      </c>
      <c r="Y34" s="16" t="str">
        <f>[1]!snldata("12",D34, "241236")</f>
        <v>No</v>
      </c>
      <c r="Z34" s="27" t="str">
        <f>[1]!snldata("12",D34,"241233")</f>
        <v>NA</v>
      </c>
      <c r="AA34" s="28" t="str">
        <f>[1]!snldata("12",D34, "222074")</f>
        <v/>
      </c>
      <c r="AB34" s="16" t="str">
        <f>[1]!snldata("12",$D34, "229694")</f>
        <v>Acid Rain</v>
      </c>
      <c r="AC34" s="16" t="str">
        <f>[1]!snldata("12",$D34, "229695")</f>
        <v/>
      </c>
      <c r="AD34" s="16" t="str">
        <f>[1]!snldata("12",$D34, "229697")</f>
        <v/>
      </c>
      <c r="AE34" s="16" t="str">
        <f>[1]!snldata("12",$D34, "222078")</f>
        <v>No</v>
      </c>
      <c r="AF34" s="16" t="str">
        <f>[1]!snldata("12",$D34, "255708")</f>
        <v>No</v>
      </c>
      <c r="AG34" s="16" t="str">
        <f>[1]!snldata("12",D34, "243303")</f>
        <v/>
      </c>
      <c r="AH34" s="29">
        <f>[1]!snldata("12",D34, "249581", "12/31/2016")</f>
        <v>1919282</v>
      </c>
      <c r="AI34" s="29">
        <f>[1]!snldata("12",$D34, "249581", "12/31/2015")</f>
        <v>1745472</v>
      </c>
      <c r="AJ34" s="29">
        <f>[1]!snldata("12",$D34, "249581", "12/31/2014")</f>
        <v>2746440</v>
      </c>
      <c r="AK34" s="29">
        <f>[1]!snldata("12",$D34, "249581", "12/31/2013")</f>
        <v>3532942</v>
      </c>
      <c r="AL34" s="29">
        <f>[1]!snldata("12",$D34, "249581", "12/31/2012")</f>
        <v>3212560</v>
      </c>
      <c r="AM34" s="29">
        <f>[1]!snldata("12",$D34, "224014", "2016Y")</f>
        <v>12274</v>
      </c>
      <c r="AN34" s="29">
        <f>[1]!snldata("12",$D34, "224014", "2015Y")</f>
        <v>12750</v>
      </c>
      <c r="AO34" s="29">
        <f>[1]!snldata("12",$D34, "224014", "2014Y")</f>
        <v>12917</v>
      </c>
      <c r="AP34" s="29">
        <f>[1]!snldata("12",$D34, "224014", "2013Y")</f>
        <v>13733</v>
      </c>
      <c r="AQ34" s="29">
        <f>[1]!snldata("12",$D34, "224014", "2012Y")</f>
        <v>12703</v>
      </c>
      <c r="AR34" s="29">
        <f>[1]!snldata("12",$D34, "224013", "2016Y")</f>
        <v>156364</v>
      </c>
      <c r="AS34" s="29">
        <f>[1]!snldata("12",$D34, "224013", "2015Y")</f>
        <v>136904</v>
      </c>
      <c r="AT34" s="29">
        <f>[1]!snldata("12",$D34, "224013", "2014Y")</f>
        <v>212625</v>
      </c>
      <c r="AU34" s="29">
        <f>[1]!snldata("12",$D34, "224013", "2013Y")</f>
        <v>257256</v>
      </c>
      <c r="AV34" s="29">
        <f>[1]!snldata("12",$D34, "224013", "2012Y")</f>
        <v>252905</v>
      </c>
      <c r="AW34" s="27">
        <f>[1]!snldata("12",$D34, "224015", "2016Y")</f>
        <v>2.7814065346083789</v>
      </c>
      <c r="AX34" s="27">
        <f>[1]!snldata("12",$D34, "224015", "2015Y")</f>
        <v>2.4419235159817352</v>
      </c>
      <c r="AY34" s="27">
        <f>[1]!snldata("12",$D34, "224015", "2014Y")</f>
        <v>3.7925406678082192</v>
      </c>
      <c r="AZ34" s="27">
        <f>[1]!snldata("12",$D34, "224015", "2013Y")</f>
        <v>4.5886130136986303</v>
      </c>
      <c r="BA34" s="27">
        <f>[1]!snldata("12",$D34, "224015", "2012Y")</f>
        <v>4.4986801286429872</v>
      </c>
      <c r="BB34" s="27">
        <f>[1]!snldata("12",$D34, "249583", "12/31/2016")</f>
        <v>18.504809999999999</v>
      </c>
      <c r="BC34" s="27">
        <f>[1]!snldata("12",$D34, "249583", "12/31/2015")</f>
        <v>19.033978999999999</v>
      </c>
      <c r="BD34" s="27">
        <f>[1]!snldata("12",$D34, "249583", "12/31/2014")</f>
        <v>10.261647</v>
      </c>
      <c r="BE34" s="27">
        <f>[1]!snldata("12",$D34, "249583", "12/31/2013")</f>
        <v>8.5748180000000005</v>
      </c>
      <c r="BF34" s="27">
        <f>[1]!snldata("12",$D34, "249583", "12/31/2012")</f>
        <v>8.4400189999999995</v>
      </c>
      <c r="BG34" s="27">
        <f>[1]!snldata("12",$D34, "249588", "12/31/2016")</f>
        <v>11.723856</v>
      </c>
      <c r="BH34" s="27">
        <f>[1]!snldata("12",$D34, "249588", "12/31/2015")</f>
        <v>11.342758</v>
      </c>
      <c r="BI34" s="27">
        <f>[1]!snldata("12",$D34, "249588", "12/31/2014")</f>
        <v>11.833828</v>
      </c>
      <c r="BJ34" s="27">
        <f>[1]!snldata("12",$D34, "249588", "12/31/2013")</f>
        <v>11.14143</v>
      </c>
      <c r="BK34" s="27">
        <f>[1]!snldata("12",$D34, "249588", "12/31/2012")</f>
        <v>11.068465</v>
      </c>
      <c r="BL34" s="27">
        <f>[1]!snldata("12",$D34, "249589", "12/31/2016")</f>
        <v>98.977887999999993</v>
      </c>
      <c r="BM34" s="27">
        <f>[1]!snldata("12",$D34, "249589", "12/31/2015")</f>
        <v>108.27440900000001</v>
      </c>
      <c r="BN34" s="27">
        <f>[1]!snldata("12",$D34, "249589", "12/31/2014")</f>
        <v>108.99369299999999</v>
      </c>
      <c r="BO34" s="27">
        <f>[1]!snldata("12",$D34, "249589", "12/31/2013")</f>
        <v>91.611546000000004</v>
      </c>
      <c r="BP34" s="27">
        <f>[1]!snldata("12",$D34, "249589", "12/31/2012")</f>
        <v>76.151672000000005</v>
      </c>
      <c r="BQ34" s="16" t="str">
        <f>[1]!snldata("12",$D34, "249597", "12/31/2016")</f>
        <v>EIA 923 (767 - Page 4 Generator Data)</v>
      </c>
      <c r="BR34" s="29" t="str">
        <f>[1]!snldata("12",$D34, "225552", "2016Y")</f>
        <v>NA</v>
      </c>
      <c r="BS34" s="17" t="s">
        <v>104</v>
      </c>
    </row>
    <row r="35" spans="1:71" x14ac:dyDescent="0.2">
      <c r="A35" s="19" t="s">
        <v>145</v>
      </c>
      <c r="C35" s="20" t="s">
        <v>177</v>
      </c>
      <c r="D35" s="20">
        <v>3109</v>
      </c>
      <c r="E35" s="24" t="str">
        <f>[1]!snldata("12",D35,"229507")</f>
        <v>Midwest Generation, LLC</v>
      </c>
      <c r="F35" s="24" t="str">
        <f>[1]!snldata("12",D35, "221692")</f>
        <v>Midwest Generation EME LLC</v>
      </c>
      <c r="G35" s="47">
        <v>172</v>
      </c>
      <c r="H35" s="41" t="s">
        <v>13</v>
      </c>
      <c r="I35" s="41">
        <v>31</v>
      </c>
      <c r="J35" s="42">
        <f>[1]!snldata("12",D35,"221708")</f>
        <v>100</v>
      </c>
      <c r="K35" s="25" t="str">
        <f>IFERROR([1]!snldata("12",D35, "221969"),0)</f>
        <v>NA</v>
      </c>
      <c r="L35" s="50" t="s">
        <v>14</v>
      </c>
      <c r="M35" s="24" t="str">
        <f>[1]!snldata("12",D35, "241198")</f>
        <v>Gas Turbine</v>
      </c>
      <c r="N35" s="24" t="str">
        <f>[1]!snldata("12",D35, "221981")</f>
        <v>Oil</v>
      </c>
      <c r="O35" s="24" t="str">
        <f>[1]!snldata("12",D35, "246613")</f>
        <v/>
      </c>
      <c r="P35" s="24">
        <f>[1]!snldata("12",D35, "221972")</f>
        <v>1968</v>
      </c>
      <c r="Q35" s="24" t="str">
        <f>[1]!snldata("12",D35, "229687")</f>
        <v>RFC</v>
      </c>
      <c r="R35" s="24" t="str">
        <f>[1]!snldata("12",D35, "229688")</f>
        <v>R-PJM</v>
      </c>
      <c r="S35" s="24" t="str">
        <f>[1]!snldata("12",D35, "231906")</f>
        <v>PJM</v>
      </c>
      <c r="T35" s="26"/>
      <c r="U35" s="24" t="str">
        <f>[1]!snldata("12",D35, "221802")</f>
        <v>IL</v>
      </c>
      <c r="V35" s="24" t="str">
        <f>[1]!snldata("12",D35, "221801")</f>
        <v>Cook</v>
      </c>
      <c r="W35" s="24" t="str">
        <f>[1]!snldata("12",D35, "221800")</f>
        <v>Chicago</v>
      </c>
      <c r="X35" s="16" t="str">
        <f>[1]!snldata("12",D35, "241235")</f>
        <v>NA</v>
      </c>
      <c r="Y35" s="16" t="str">
        <f>[1]!snldata("12",D35, "241236")</f>
        <v>NA</v>
      </c>
      <c r="Z35" s="27" t="str">
        <f>[1]!snldata("12",D35,"241233")</f>
        <v>NA</v>
      </c>
      <c r="AA35" s="28" t="str">
        <f>[1]!snldata("12",D35, "222074")</f>
        <v/>
      </c>
      <c r="AB35" s="16" t="str">
        <f>[1]!snldata("12",$D35, "229694")</f>
        <v/>
      </c>
      <c r="AC35" s="16" t="str">
        <f>[1]!snldata("12",$D35, "229695")</f>
        <v>CAIR NOx Ozone Season</v>
      </c>
      <c r="AD35" s="16" t="str">
        <f>[1]!snldata("12",$D35, "229697")</f>
        <v/>
      </c>
      <c r="AE35" s="16" t="str">
        <f>[1]!snldata("12",$D35, "222078")</f>
        <v>No</v>
      </c>
      <c r="AF35" s="16" t="str">
        <f>[1]!snldata("12",$D35, "255708")</f>
        <v>No</v>
      </c>
      <c r="AG35" s="16" t="str">
        <f>[1]!snldata("12",D35, "243303")</f>
        <v/>
      </c>
      <c r="AH35" s="29">
        <f>[1]!snldata("12",D35, "249581", "12/31/2016")</f>
        <v>42185.0003</v>
      </c>
      <c r="AI35" s="29">
        <f>[1]!snldata("12",$D35, "249581", "12/31/2015")</f>
        <v>11411.9998</v>
      </c>
      <c r="AJ35" s="29">
        <f>[1]!snldata("12",$D35, "249581", "12/31/2014")</f>
        <v>17386</v>
      </c>
      <c r="AK35" s="29">
        <f>[1]!snldata("12",$D35, "249581", "12/31/2013")</f>
        <v>13635.000099999999</v>
      </c>
      <c r="AL35" s="29">
        <f>[1]!snldata("12",$D35, "249581", "12/31/2012")</f>
        <v>8082.9998999999998</v>
      </c>
      <c r="AM35" s="29">
        <f>[1]!snldata("12",$D35, "224014", "2016Y")</f>
        <v>16556</v>
      </c>
      <c r="AN35" s="29">
        <f>[1]!snldata("12",$D35, "224014", "2015Y")</f>
        <v>19441</v>
      </c>
      <c r="AO35" s="29">
        <f>[1]!snldata("12",$D35, "224014", "2014Y")</f>
        <v>17197</v>
      </c>
      <c r="AP35" s="29">
        <f>[1]!snldata("12",$D35, "224014", "2013Y")</f>
        <v>19043</v>
      </c>
      <c r="AQ35" s="29">
        <f>[1]!snldata("12",$D35, "224014", "2012Y")</f>
        <v>21555</v>
      </c>
      <c r="AR35" s="29">
        <f>[1]!snldata("12",$D35, "224013", "2016Y")</f>
        <v>2548</v>
      </c>
      <c r="AS35" s="29">
        <f>[1]!snldata("12",$D35, "224013", "2015Y")</f>
        <v>587</v>
      </c>
      <c r="AT35" s="29">
        <f>[1]!snldata("12",$D35, "224013", "2014Y")</f>
        <v>1011</v>
      </c>
      <c r="AU35" s="29">
        <f>[1]!snldata("12",$D35, "224013", "2013Y")</f>
        <v>716</v>
      </c>
      <c r="AV35" s="29">
        <f>[1]!snldata("12",$D35, "224013", "2012Y")</f>
        <v>375</v>
      </c>
      <c r="AW35" s="27">
        <f>[1]!snldata("12",$D35, "224015", "2016Y")</f>
        <v>0.11000108446909022</v>
      </c>
      <c r="AX35" s="27">
        <f>[1]!snldata("12",$D35, "224015", "2015Y")</f>
        <v>2.5411123405419539E-2</v>
      </c>
      <c r="AY35" s="27">
        <f>[1]!snldata("12",$D35, "224015", "2014Y")</f>
        <v>4.3766006410356308E-2</v>
      </c>
      <c r="AZ35" s="27">
        <f>[1]!snldata("12",$D35, "224015", "2013Y")</f>
        <v>3.0995509980034735E-2</v>
      </c>
      <c r="BA35" s="27">
        <f>[1]!snldata("12",$D35, "224015", "2012Y")</f>
        <v>1.6189327580811944E-2</v>
      </c>
      <c r="BB35" s="27">
        <f>[1]!snldata("12",$D35, "249583", "12/31/2016")</f>
        <v>137.46231399999999</v>
      </c>
      <c r="BC35" s="27">
        <f>[1]!snldata("12",$D35, "249583", "12/31/2015")</f>
        <v>248.01817500000001</v>
      </c>
      <c r="BD35" s="27">
        <f>[1]!snldata("12",$D35, "249583", "12/31/2014")</f>
        <v>242.44200900000001</v>
      </c>
      <c r="BE35" s="27">
        <f>[1]!snldata("12",$D35, "249583", "12/31/2013")</f>
        <v>263.457402</v>
      </c>
      <c r="BF35" s="27">
        <f>[1]!snldata("12",$D35, "249583", "12/31/2012")</f>
        <v>285.13644199999999</v>
      </c>
      <c r="BG35" s="27">
        <f>[1]!snldata("12",$D35, "249588", "12/31/2016")</f>
        <v>3.809304</v>
      </c>
      <c r="BH35" s="27">
        <f>[1]!snldata("12",$D35, "249588", "12/31/2015")</f>
        <v>3.5928200000000001</v>
      </c>
      <c r="BI35" s="27">
        <f>[1]!snldata("12",$D35, "249588", "12/31/2014")</f>
        <v>3.8828559999999999</v>
      </c>
      <c r="BJ35" s="27">
        <f>[1]!snldata("12",$D35, "249588", "12/31/2013")</f>
        <v>4.0517690000000002</v>
      </c>
      <c r="BK35" s="27">
        <f>[1]!snldata("12",$D35, "249588", "12/31/2012")</f>
        <v>4.2197529999999999</v>
      </c>
      <c r="BL35" s="27">
        <f>[1]!snldata("12",$D35, "249589", "12/31/2016")</f>
        <v>692.64880200000005</v>
      </c>
      <c r="BM35" s="27">
        <f>[1]!snldata("12",$D35, "249589", "12/31/2015")</f>
        <v>2093.434745</v>
      </c>
      <c r="BN35" s="27">
        <f>[1]!snldata("12",$D35, "249589", "12/31/2014")</f>
        <v>1597.0957559999999</v>
      </c>
      <c r="BO35" s="27">
        <f>[1]!snldata("12",$D35, "249589", "12/31/2013")</f>
        <v>2161.256308</v>
      </c>
      <c r="BP35" s="27">
        <f>[1]!snldata("12",$D35, "249589", "12/31/2012")</f>
        <v>3716.8423379999999</v>
      </c>
      <c r="BQ35" s="16" t="str">
        <f>[1]!snldata("12",$D35, "249597", "12/31/2016")</f>
        <v>EIA 923 based on unit capacity allocation</v>
      </c>
      <c r="BR35" s="29" t="str">
        <f>[1]!snldata("12",$D35, "225552", "2016Y")</f>
        <v>NA</v>
      </c>
      <c r="BS35" s="17" t="str">
        <f t="shared" ref="BS35:BS41" si="2">IF(AVERAGE(AW35:BA35)&lt;10, "Peaking")</f>
        <v>Peaking</v>
      </c>
    </row>
    <row r="36" spans="1:71" x14ac:dyDescent="0.2">
      <c r="A36" s="19" t="s">
        <v>145</v>
      </c>
      <c r="C36" s="20" t="s">
        <v>178</v>
      </c>
      <c r="D36" s="20">
        <v>3341</v>
      </c>
      <c r="E36" s="24" t="str">
        <f>[1]!snldata("12",D36,"229507")</f>
        <v>NRG REMA LLC</v>
      </c>
      <c r="F36" s="24" t="str">
        <f>[1]!snldata("12",D36, "221692")</f>
        <v>NRG REMA LLC</v>
      </c>
      <c r="G36" s="47">
        <v>321</v>
      </c>
      <c r="H36" s="41" t="s">
        <v>13</v>
      </c>
      <c r="I36" s="41">
        <v>28.8</v>
      </c>
      <c r="J36" s="42">
        <f>[1]!snldata("12",D36,"221708")</f>
        <v>100</v>
      </c>
      <c r="K36" s="25" t="str">
        <f>IFERROR([1]!snldata("12",D36, "221969"),0)</f>
        <v>NA</v>
      </c>
      <c r="L36" s="50" t="s">
        <v>14</v>
      </c>
      <c r="M36" s="24" t="str">
        <f>[1]!snldata("12",D36, "241198")</f>
        <v>Combined Cycle</v>
      </c>
      <c r="N36" s="24" t="str">
        <f>[1]!snldata("12",D36, "221981")</f>
        <v>Gas</v>
      </c>
      <c r="O36" s="24" t="str">
        <f>[1]!snldata("12",D36, "246613")</f>
        <v/>
      </c>
      <c r="P36" s="24">
        <f>[1]!snldata("12",D36, "221972")</f>
        <v>1974</v>
      </c>
      <c r="Q36" s="24" t="str">
        <f>[1]!snldata("12",D36, "229687")</f>
        <v>RFC</v>
      </c>
      <c r="R36" s="24" t="str">
        <f>[1]!snldata("12",D36, "229688")</f>
        <v>R-PJM</v>
      </c>
      <c r="S36" s="24" t="str">
        <f>[1]!snldata("12",D36, "231906")</f>
        <v>PJM</v>
      </c>
      <c r="T36" s="26"/>
      <c r="U36" s="24" t="str">
        <f>[1]!snldata("12",D36, "221802")</f>
        <v>NJ</v>
      </c>
      <c r="V36" s="24" t="str">
        <f>[1]!snldata("12",D36, "221801")</f>
        <v>Hunterdon</v>
      </c>
      <c r="W36" s="24" t="str">
        <f>[1]!snldata("12",D36, "221800")</f>
        <v>Milford</v>
      </c>
      <c r="X36" s="16" t="str">
        <f>[1]!snldata("12",D36, "241235")</f>
        <v>NA</v>
      </c>
      <c r="Y36" s="16" t="str">
        <f>[1]!snldata("12",D36, "241236")</f>
        <v>NA</v>
      </c>
      <c r="Z36" s="27" t="str">
        <f>[1]!snldata("12",D36,"241233")</f>
        <v>NA</v>
      </c>
      <c r="AA36" s="28" t="str">
        <f>[1]!snldata("12",D36, "222074")</f>
        <v/>
      </c>
      <c r="AB36" s="16" t="str">
        <f>[1]!snldata("12",$D36, "229694")</f>
        <v>Acid Rain</v>
      </c>
      <c r="AC36" s="16" t="str">
        <f>[1]!snldata("12",$D36, "229695")</f>
        <v>CAIR NOx Ozone Season</v>
      </c>
      <c r="AD36" s="16" t="str">
        <f>[1]!snldata("12",$D36, "229697")</f>
        <v>Regional Greenhouse Gas</v>
      </c>
      <c r="AE36" s="16" t="str">
        <f>[1]!snldata("12",$D36, "222078")</f>
        <v>No</v>
      </c>
      <c r="AF36" s="16" t="str">
        <f>[1]!snldata("12",$D36, "255708")</f>
        <v>No</v>
      </c>
      <c r="AG36" s="16" t="str">
        <f>[1]!snldata("12",D36, "243303")</f>
        <v/>
      </c>
      <c r="AH36" s="29">
        <f>[1]!snldata("12",D36, "249581", "12/31/2016")</f>
        <v>587253</v>
      </c>
      <c r="AI36" s="29">
        <f>[1]!snldata("12",$D36, "249581", "12/31/2015")</f>
        <v>400311</v>
      </c>
      <c r="AJ36" s="29">
        <f>[1]!snldata("12",$D36, "249581", "12/31/2014")</f>
        <v>726154</v>
      </c>
      <c r="AK36" s="29">
        <f>[1]!snldata("12",$D36, "249581", "12/31/2013")</f>
        <v>290181.0001</v>
      </c>
      <c r="AL36" s="29">
        <f>[1]!snldata("12",$D36, "249581", "12/31/2012")</f>
        <v>557328</v>
      </c>
      <c r="AM36" s="29">
        <f>[1]!snldata("12",$D36, "224014", "2016Y")</f>
        <v>11820</v>
      </c>
      <c r="AN36" s="29">
        <f>[1]!snldata("12",$D36, "224014", "2015Y")</f>
        <v>13924</v>
      </c>
      <c r="AO36" s="29">
        <f>[1]!snldata("12",$D36, "224014", "2014Y")</f>
        <v>10894</v>
      </c>
      <c r="AP36" s="29">
        <f>[1]!snldata("12",$D36, "224014", "2013Y")</f>
        <v>15700</v>
      </c>
      <c r="AQ36" s="29">
        <f>[1]!snldata("12",$D36, "224014", "2012Y")</f>
        <v>12854</v>
      </c>
      <c r="AR36" s="29">
        <f>[1]!snldata("12",$D36, "224013", "2016Y")</f>
        <v>49682</v>
      </c>
      <c r="AS36" s="29">
        <f>[1]!snldata("12",$D36, "224013", "2015Y")</f>
        <v>28749</v>
      </c>
      <c r="AT36" s="29">
        <f>[1]!snldata("12",$D36, "224013", "2014Y")</f>
        <v>66657</v>
      </c>
      <c r="AU36" s="29">
        <f>[1]!snldata("12",$D36, "224013", "2013Y")</f>
        <v>18483</v>
      </c>
      <c r="AV36" s="29">
        <f>[1]!snldata("12",$D36, "224013", "2012Y")</f>
        <v>43358</v>
      </c>
      <c r="AW36" s="27">
        <f>[1]!snldata("12",$D36, "224015", "2016Y")</f>
        <v>1.703604033620822</v>
      </c>
      <c r="AX36" s="27">
        <f>[1]!snldata("12",$D36, "224015", "2015Y")</f>
        <v>0.98850882983990762</v>
      </c>
      <c r="AY36" s="27">
        <f>[1]!snldata("12",$D36, "224015", "2014Y")</f>
        <v>2.2919417395609836</v>
      </c>
      <c r="AZ36" s="27">
        <f>[1]!snldata("12",$D36, "224015", "2013Y")</f>
        <v>0.67195270918767991</v>
      </c>
      <c r="BA36" s="27">
        <f>[1]!snldata("12",$D36, "224015", "2012Y")</f>
        <v>1.3711166767860756</v>
      </c>
      <c r="BB36" s="27">
        <f>[1]!snldata("12",$D36, "249583", "12/31/2016")</f>
        <v>8.2219829999999998</v>
      </c>
      <c r="BC36" s="27">
        <f>[1]!snldata("12",$D36, "249583", "12/31/2015")</f>
        <v>8.0371290000000002</v>
      </c>
      <c r="BD36" s="27">
        <f>[1]!snldata("12",$D36, "249583", "12/31/2014")</f>
        <v>7.8564309999999997</v>
      </c>
      <c r="BE36" s="27">
        <f>[1]!snldata("12",$D36, "249583", "12/31/2013")</f>
        <v>8.1389499999999995</v>
      </c>
      <c r="BF36" s="27">
        <f>[1]!snldata("12",$D36, "249583", "12/31/2012")</f>
        <v>8.135135</v>
      </c>
      <c r="BG36" s="27">
        <f>[1]!snldata("12",$D36, "249588", "12/31/2016")</f>
        <v>18.335108999999999</v>
      </c>
      <c r="BH36" s="27">
        <f>[1]!snldata("12",$D36, "249588", "12/31/2015")</f>
        <v>18.179416</v>
      </c>
      <c r="BI36" s="27">
        <f>[1]!snldata("12",$D36, "249588", "12/31/2014")</f>
        <v>17.936859999999999</v>
      </c>
      <c r="BJ36" s="27">
        <f>[1]!snldata("12",$D36, "249588", "12/31/2013")</f>
        <v>20.046174000000001</v>
      </c>
      <c r="BK36" s="27">
        <f>[1]!snldata("12",$D36, "249588", "12/31/2012")</f>
        <v>18.076618</v>
      </c>
      <c r="BL36" s="27">
        <f>[1]!snldata("12",$D36, "249589", "12/31/2016")</f>
        <v>153.87799699999999</v>
      </c>
      <c r="BM36" s="27">
        <f>[1]!snldata("12",$D36, "249589", "12/31/2015")</f>
        <v>258.52356200000003</v>
      </c>
      <c r="BN36" s="27">
        <f>[1]!snldata("12",$D36, "249589", "12/31/2014")</f>
        <v>211.992729</v>
      </c>
      <c r="BO36" s="27">
        <f>[1]!snldata("12",$D36, "249589", "12/31/2013")</f>
        <v>419.24876999999998</v>
      </c>
      <c r="BP36" s="27">
        <f>[1]!snldata("12",$D36, "249589", "12/31/2012")</f>
        <v>200.12801200000001</v>
      </c>
      <c r="BQ36" s="16" t="str">
        <f>[1]!snldata("12",$D36, "249597", "12/31/2016")</f>
        <v>EIA 923 (767 - Page 4 Generator Data)</v>
      </c>
      <c r="BR36" s="29" t="str">
        <f>[1]!snldata("12",$D36, "225552", "2016Y")</f>
        <v>NA</v>
      </c>
      <c r="BS36" s="17" t="str">
        <f t="shared" si="2"/>
        <v>Peaking</v>
      </c>
    </row>
    <row r="37" spans="1:71" x14ac:dyDescent="0.2">
      <c r="A37" s="19" t="s">
        <v>145</v>
      </c>
      <c r="C37" s="20" t="s">
        <v>179</v>
      </c>
      <c r="D37" s="20">
        <v>3342</v>
      </c>
      <c r="E37" s="24" t="str">
        <f>[1]!snldata("12",D37,"229507")</f>
        <v>NRG REMA LLC</v>
      </c>
      <c r="F37" s="24" t="str">
        <f>[1]!snldata("12",D37, "221692")</f>
        <v>NRG REMA LLC</v>
      </c>
      <c r="G37" s="47">
        <v>117</v>
      </c>
      <c r="H37" s="41" t="s">
        <v>13</v>
      </c>
      <c r="I37" s="41">
        <v>46.92</v>
      </c>
      <c r="J37" s="42">
        <f>[1]!snldata("12",D37,"221708")</f>
        <v>100</v>
      </c>
      <c r="K37" s="25" t="str">
        <f>IFERROR([1]!snldata("12",D37, "221969"),0)</f>
        <v>NA</v>
      </c>
      <c r="L37" s="50" t="s">
        <v>14</v>
      </c>
      <c r="M37" s="24" t="str">
        <f>[1]!snldata("12",D37, "241198")</f>
        <v>Gas Turbine</v>
      </c>
      <c r="N37" s="24" t="str">
        <f>[1]!snldata("12",D37, "221981")</f>
        <v>Gas</v>
      </c>
      <c r="O37" s="24" t="str">
        <f>[1]!snldata("12",D37, "246613")</f>
        <v>Switching</v>
      </c>
      <c r="P37" s="24">
        <f>[1]!snldata("12",D37, "221972")</f>
        <v>1970</v>
      </c>
      <c r="Q37" s="24" t="str">
        <f>[1]!snldata("12",D37, "229687")</f>
        <v>RFC</v>
      </c>
      <c r="R37" s="24" t="str">
        <f>[1]!snldata("12",D37, "229688")</f>
        <v>R-PJM</v>
      </c>
      <c r="S37" s="24" t="str">
        <f>[1]!snldata("12",D37, "231906")</f>
        <v>PJM</v>
      </c>
      <c r="T37" s="26"/>
      <c r="U37" s="24" t="str">
        <f>[1]!snldata("12",D37, "221802")</f>
        <v>NJ</v>
      </c>
      <c r="V37" s="24" t="str">
        <f>[1]!snldata("12",D37, "221801")</f>
        <v>Hunterdon</v>
      </c>
      <c r="W37" s="24" t="str">
        <f>[1]!snldata("12",D37, "221800")</f>
        <v>Milford</v>
      </c>
      <c r="X37" s="16" t="str">
        <f>[1]!snldata("12",D37, "241235")</f>
        <v>NA</v>
      </c>
      <c r="Y37" s="16" t="str">
        <f>[1]!snldata("12",D37, "241236")</f>
        <v>NA</v>
      </c>
      <c r="Z37" s="27" t="str">
        <f>[1]!snldata("12",D37,"241233")</f>
        <v>NA</v>
      </c>
      <c r="AA37" s="28" t="str">
        <f>[1]!snldata("12",D37, "222074")</f>
        <v/>
      </c>
      <c r="AB37" s="16" t="str">
        <f>[1]!snldata("12",$D37, "229694")</f>
        <v>Acid Rain</v>
      </c>
      <c r="AC37" s="16" t="str">
        <f>[1]!snldata("12",$D37, "229695")</f>
        <v>CAIR NOx Ozone Season</v>
      </c>
      <c r="AD37" s="16" t="str">
        <f>[1]!snldata("12",$D37, "229697")</f>
        <v>Regional Greenhouse Gas</v>
      </c>
      <c r="AE37" s="16" t="str">
        <f>[1]!snldata("12",$D37, "222078")</f>
        <v>No</v>
      </c>
      <c r="AF37" s="16" t="str">
        <f>[1]!snldata("12",$D37, "255708")</f>
        <v>No</v>
      </c>
      <c r="AG37" s="16" t="str">
        <f>[1]!snldata("12",D37, "243303")</f>
        <v/>
      </c>
      <c r="AH37" s="29">
        <f>[1]!snldata("12",D37, "249581", "12/31/2016")</f>
        <v>104574</v>
      </c>
      <c r="AI37" s="29">
        <f>[1]!snldata("12",$D37, "249581", "12/31/2015")</f>
        <v>99535</v>
      </c>
      <c r="AJ37" s="29">
        <f>[1]!snldata("12",$D37, "249581", "12/31/2014")</f>
        <v>36428</v>
      </c>
      <c r="AK37" s="29">
        <f>[1]!snldata("12",$D37, "249581", "12/31/2013")</f>
        <v>61639.000099999997</v>
      </c>
      <c r="AL37" s="29">
        <f>[1]!snldata("12",$D37, "249581", "12/31/2012")</f>
        <v>31200.000100000001</v>
      </c>
      <c r="AM37" s="29">
        <f>[1]!snldata("12",$D37, "224014", "2016Y")</f>
        <v>18117</v>
      </c>
      <c r="AN37" s="29">
        <f>[1]!snldata("12",$D37, "224014", "2015Y")</f>
        <v>16449</v>
      </c>
      <c r="AO37" s="29" t="str">
        <f>[1]!snldata("12",$D37, "224014", "2014Y")</f>
        <v>NA</v>
      </c>
      <c r="AP37" s="29">
        <f>[1]!snldata("12",$D37, "224014", "2013Y")</f>
        <v>35858</v>
      </c>
      <c r="AQ37" s="29" t="str">
        <f>[1]!snldata("12",$D37, "224014", "2012Y")</f>
        <v>NA</v>
      </c>
      <c r="AR37" s="29">
        <f>[1]!snldata("12",$D37, "224013", "2016Y")</f>
        <v>5772</v>
      </c>
      <c r="AS37" s="29">
        <f>[1]!snldata("12",$D37, "224013", "2015Y")</f>
        <v>6051</v>
      </c>
      <c r="AT37" s="29">
        <f>[1]!snldata("12",$D37, "224013", "2014Y")</f>
        <v>-338</v>
      </c>
      <c r="AU37" s="29">
        <f>[1]!snldata("12",$D37, "224013", "2013Y")</f>
        <v>1719</v>
      </c>
      <c r="AV37" s="29">
        <f>[1]!snldata("12",$D37, "224013", "2012Y")</f>
        <v>-890</v>
      </c>
      <c r="AW37" s="27">
        <f>[1]!snldata("12",$D37, "224015", "2016Y")</f>
        <v>0.39347534439318083</v>
      </c>
      <c r="AX37" s="27">
        <f>[1]!snldata("12",$D37, "224015", "2015Y")</f>
        <v>0.25027297994838199</v>
      </c>
      <c r="AY37" s="27">
        <f>[1]!snldata("12",$D37, "224015", "2014Y")</f>
        <v>-1.3979882205016213E-2</v>
      </c>
      <c r="AZ37" s="27">
        <f>[1]!snldata("12",$D37, "224015", "2013Y")</f>
        <v>7.1098868374032162E-2</v>
      </c>
      <c r="BA37" s="27">
        <f>[1]!snldata("12",$D37, "224015", "2012Y")</f>
        <v>-3.6710356115202875E-2</v>
      </c>
      <c r="BB37" s="27">
        <f>[1]!snldata("12",$D37, "249583", "12/31/2016")</f>
        <v>36.905121999999999</v>
      </c>
      <c r="BC37" s="27">
        <f>[1]!snldata("12",$D37, "249583", "12/31/2015")</f>
        <v>38.895477</v>
      </c>
      <c r="BD37" s="27">
        <f>[1]!snldata("12",$D37, "249583", "12/31/2014")</f>
        <v>201.792224</v>
      </c>
      <c r="BE37" s="27">
        <f>[1]!snldata("12",$D37, "249583", "12/31/2013")</f>
        <v>197.25535099999999</v>
      </c>
      <c r="BF37" s="27">
        <f>[1]!snldata("12",$D37, "249583", "12/31/2012")</f>
        <v>7.4922890000000004</v>
      </c>
      <c r="BG37" s="27">
        <f>[1]!snldata("12",$D37, "249588", "12/31/2016")</f>
        <v>3.554433</v>
      </c>
      <c r="BH37" s="27">
        <f>[1]!snldata("12",$D37, "249588", "12/31/2015")</f>
        <v>3.0477310000000002</v>
      </c>
      <c r="BI37" s="27">
        <f>[1]!snldata("12",$D37, "249588", "12/31/2014")</f>
        <v>4.0712010000000003</v>
      </c>
      <c r="BJ37" s="27">
        <f>[1]!snldata("12",$D37, "249588", "12/31/2013")</f>
        <v>3.9796689999999999</v>
      </c>
      <c r="BK37" s="27">
        <f>[1]!snldata("12",$D37, "249588", "12/31/2012")</f>
        <v>4.0218439999999998</v>
      </c>
      <c r="BL37" s="27">
        <f>[1]!snldata("12",$D37, "249589", "12/31/2016")</f>
        <v>187.38367199999999</v>
      </c>
      <c r="BM37" s="27">
        <f>[1]!snldata("12",$D37, "249589", "12/31/2015")</f>
        <v>224.669524</v>
      </c>
      <c r="BN37" s="27">
        <f>[1]!snldata("12",$D37, "249589", "12/31/2014")</f>
        <v>918.88220899999999</v>
      </c>
      <c r="BO37" s="27">
        <f>[1]!snldata("12",$D37, "249589", "12/31/2013")</f>
        <v>1434.8510490000001</v>
      </c>
      <c r="BP37" s="27">
        <f>[1]!snldata("12",$D37, "249589", "12/31/2012")</f>
        <v>55.991799999999998</v>
      </c>
      <c r="BQ37" s="16" t="str">
        <f>[1]!snldata("12",$D37, "249597", "12/31/2016")</f>
        <v>EIA 923 (906 - Page 1 Generation and Fuel Data)</v>
      </c>
      <c r="BR37" s="29" t="str">
        <f>[1]!snldata("12",$D37, "225552", "2016Y")</f>
        <v>NA</v>
      </c>
      <c r="BS37" s="17" t="str">
        <f t="shared" si="2"/>
        <v>Peaking</v>
      </c>
    </row>
    <row r="38" spans="1:71" x14ac:dyDescent="0.2">
      <c r="A38" s="19" t="s">
        <v>150</v>
      </c>
      <c r="C38" s="20" t="s">
        <v>180</v>
      </c>
      <c r="D38" s="20">
        <v>3485</v>
      </c>
      <c r="E38" s="24" t="str">
        <f>[1]!snldata("12",D38,"229507")</f>
        <v>NRG Texas Power LLC</v>
      </c>
      <c r="F38" s="24" t="str">
        <f>[1]!snldata("12",D38, "221692")</f>
        <v>NRG Texas Power LLC</v>
      </c>
      <c r="G38" s="47">
        <v>406</v>
      </c>
      <c r="H38" s="41" t="s">
        <v>13</v>
      </c>
      <c r="I38" s="41">
        <v>147</v>
      </c>
      <c r="J38" s="42">
        <f>[1]!snldata("12",D38,"221708")</f>
        <v>100</v>
      </c>
      <c r="K38" s="25" t="str">
        <f>IFERROR([1]!snldata("12",D38, "221969"),0)</f>
        <v>NA</v>
      </c>
      <c r="L38" s="50" t="s">
        <v>236</v>
      </c>
      <c r="M38" s="24" t="str">
        <f>[1]!snldata("12",D38, "241198")</f>
        <v>Steam Turbine</v>
      </c>
      <c r="N38" s="24" t="str">
        <f>[1]!snldata("12",D38, "221981")</f>
        <v>Gas</v>
      </c>
      <c r="O38" s="24" t="str">
        <f>[1]!snldata("12",D38, "246613")</f>
        <v/>
      </c>
      <c r="P38" s="24">
        <f>[1]!snldata("12",D38, "221972")</f>
        <v>1973</v>
      </c>
      <c r="Q38" s="24" t="str">
        <f>[1]!snldata("12",D38, "229687")</f>
        <v>TRE</v>
      </c>
      <c r="R38" s="24" t="str">
        <f>[1]!snldata("12",D38, "229688")</f>
        <v>TRE</v>
      </c>
      <c r="S38" s="24" t="str">
        <f>[1]!snldata("12",D38, "231906")</f>
        <v>ERCOT</v>
      </c>
      <c r="T38" s="26"/>
      <c r="U38" s="24" t="str">
        <f>[1]!snldata("12",D38, "221802")</f>
        <v>TX</v>
      </c>
      <c r="V38" s="24" t="str">
        <f>[1]!snldata("12",D38, "221801")</f>
        <v>Harris</v>
      </c>
      <c r="W38" s="24" t="str">
        <f>[1]!snldata("12",D38, "221800")</f>
        <v>Houston</v>
      </c>
      <c r="X38" s="16" t="str">
        <f>[1]!snldata("12",D38, "241235")</f>
        <v>NA</v>
      </c>
      <c r="Y38" s="16" t="str">
        <f>[1]!snldata("12",D38, "241236")</f>
        <v>NA</v>
      </c>
      <c r="Z38" s="27" t="str">
        <f>[1]!snldata("12",D38,"241233")</f>
        <v>NA</v>
      </c>
      <c r="AA38" s="28" t="str">
        <f>[1]!snldata("12",D38, "222074")</f>
        <v/>
      </c>
      <c r="AB38" s="16" t="str">
        <f>[1]!snldata("12",$D38, "229694")</f>
        <v>Acid Rain</v>
      </c>
      <c r="AC38" s="16" t="str">
        <f>[1]!snldata("12",$D38, "229695")</f>
        <v/>
      </c>
      <c r="AD38" s="16" t="str">
        <f>[1]!snldata("12",$D38, "229697")</f>
        <v/>
      </c>
      <c r="AE38" s="16" t="str">
        <f>[1]!snldata("12",$D38, "222078")</f>
        <v>No</v>
      </c>
      <c r="AF38" s="16" t="str">
        <f>[1]!snldata("12",$D38, "255708")</f>
        <v>No</v>
      </c>
      <c r="AG38" s="16" t="str">
        <f>[1]!snldata("12",D38, "243303")</f>
        <v/>
      </c>
      <c r="AH38" s="29">
        <f>[1]!snldata("12",D38, "249581", "12/31/2016")</f>
        <v>18320</v>
      </c>
      <c r="AI38" s="29">
        <f>[1]!snldata("12",$D38, "249581", "12/31/2015")</f>
        <v>1000918</v>
      </c>
      <c r="AJ38" s="29">
        <f>[1]!snldata("12",$D38, "249581", "12/31/2014")</f>
        <v>1088315</v>
      </c>
      <c r="AK38" s="29">
        <f>[1]!snldata("12",$D38, "249581", "12/31/2013")</f>
        <v>996832</v>
      </c>
      <c r="AL38" s="29">
        <f>[1]!snldata("12",$D38, "249581", "12/31/2012")</f>
        <v>1242638</v>
      </c>
      <c r="AM38" s="29" t="str">
        <f>[1]!snldata("12",$D38, "224014", "2016Y")</f>
        <v>NA</v>
      </c>
      <c r="AN38" s="29">
        <f>[1]!snldata("12",$D38, "224014", "2015Y")</f>
        <v>13903</v>
      </c>
      <c r="AO38" s="29">
        <f>[1]!snldata("12",$D38, "224014", "2014Y")</f>
        <v>15653</v>
      </c>
      <c r="AP38" s="29">
        <f>[1]!snldata("12",$D38, "224014", "2013Y")</f>
        <v>15556</v>
      </c>
      <c r="AQ38" s="29">
        <f>[1]!snldata("12",$D38, "224014", "2012Y")</f>
        <v>13916</v>
      </c>
      <c r="AR38" s="29">
        <f>[1]!snldata("12",$D38, "224013", "2016Y")</f>
        <v>-7179</v>
      </c>
      <c r="AS38" s="29">
        <f>[1]!snldata("12",$D38, "224013", "2015Y")</f>
        <v>71992</v>
      </c>
      <c r="AT38" s="29">
        <f>[1]!snldata("12",$D38, "224013", "2014Y")</f>
        <v>69526</v>
      </c>
      <c r="AU38" s="29">
        <f>[1]!snldata("12",$D38, "224013", "2013Y")</f>
        <v>64081</v>
      </c>
      <c r="AV38" s="29">
        <f>[1]!snldata("12",$D38, "224013", "2012Y")</f>
        <v>89294</v>
      </c>
      <c r="AW38" s="27">
        <f>[1]!snldata("12",$D38, "224015", "2016Y")</f>
        <v>-0.20130084255296241</v>
      </c>
      <c r="AX38" s="27">
        <f>[1]!snldata("12",$D38, "224015", "2015Y")</f>
        <v>2.0242031626065637</v>
      </c>
      <c r="AY38" s="27">
        <f>[1]!snldata("12",$D38, "224015", "2014Y")</f>
        <v>1.9548665002136896</v>
      </c>
      <c r="AZ38" s="27">
        <f>[1]!snldata("12",$D38, "224015", "2013Y")</f>
        <v>1.8017691252221248</v>
      </c>
      <c r="BA38" s="27">
        <f>[1]!snldata("12",$D38, "224015", "2012Y")</f>
        <v>2.503824687968272</v>
      </c>
      <c r="BB38" s="27">
        <f>[1]!snldata("12",$D38, "249583", "12/31/2016")</f>
        <v>25.734888000000002</v>
      </c>
      <c r="BC38" s="27">
        <f>[1]!snldata("12",$D38, "249583", "12/31/2015")</f>
        <v>25.156293000000002</v>
      </c>
      <c r="BD38" s="27">
        <f>[1]!snldata("12",$D38, "249583", "12/31/2014")</f>
        <v>21.326149999999998</v>
      </c>
      <c r="BE38" s="27">
        <f>[1]!snldata("12",$D38, "249583", "12/31/2013")</f>
        <v>23.408345000000001</v>
      </c>
      <c r="BF38" s="27">
        <f>[1]!snldata("12",$D38, "249583", "12/31/2012")</f>
        <v>16.312118000000002</v>
      </c>
      <c r="BG38" s="27">
        <f>[1]!snldata("12",$D38, "249588", "12/31/2016")</f>
        <v>12.017547</v>
      </c>
      <c r="BH38" s="27">
        <f>[1]!snldata("12",$D38, "249588", "12/31/2015")</f>
        <v>11.747358</v>
      </c>
      <c r="BI38" s="27">
        <f>[1]!snldata("12",$D38, "249588", "12/31/2014")</f>
        <v>12.176947999999999</v>
      </c>
      <c r="BJ38" s="27">
        <f>[1]!snldata("12",$D38, "249588", "12/31/2013")</f>
        <v>11.440972</v>
      </c>
      <c r="BK38" s="27">
        <f>[1]!snldata("12",$D38, "249588", "12/31/2012")</f>
        <v>11.292277</v>
      </c>
      <c r="BL38" s="27">
        <f>[1]!snldata("12",$D38, "249589", "12/31/2016")</f>
        <v>130.35161600000001</v>
      </c>
      <c r="BM38" s="27">
        <f>[1]!snldata("12",$D38, "249589", "12/31/2015")</f>
        <v>129.88582700000001</v>
      </c>
      <c r="BN38" s="27">
        <f>[1]!snldata("12",$D38, "249589", "12/31/2014")</f>
        <v>163.59672800000001</v>
      </c>
      <c r="BO38" s="27">
        <f>[1]!snldata("12",$D38, "249589", "12/31/2013")</f>
        <v>156.366894</v>
      </c>
      <c r="BP38" s="27">
        <f>[1]!snldata("12",$D38, "249589", "12/31/2012")</f>
        <v>108.203754</v>
      </c>
      <c r="BQ38" s="16" t="str">
        <f>[1]!snldata("12",$D38, "249597", "12/31/2016")</f>
        <v>EIA 923 (767 - Page 4 Generator Data)</v>
      </c>
      <c r="BR38" s="29" t="str">
        <f>[1]!snldata("12",$D38, "225552", "2016Y")</f>
        <v>NA</v>
      </c>
      <c r="BS38" s="17" t="s">
        <v>104</v>
      </c>
    </row>
    <row r="39" spans="1:71" x14ac:dyDescent="0.2">
      <c r="A39" s="19" t="s">
        <v>150</v>
      </c>
      <c r="C39" s="20" t="s">
        <v>181</v>
      </c>
      <c r="D39" s="20">
        <v>3486</v>
      </c>
      <c r="E39" s="24" t="str">
        <f>[1]!snldata("12",D39,"229507")</f>
        <v>NRG Texas Power LLC</v>
      </c>
      <c r="F39" s="24" t="str">
        <f>[1]!snldata("12",D39, "221692")</f>
        <v>NRG Texas Power LLC</v>
      </c>
      <c r="G39" s="47">
        <v>309</v>
      </c>
      <c r="H39" s="41" t="s">
        <v>13</v>
      </c>
      <c r="I39" s="41">
        <v>71</v>
      </c>
      <c r="J39" s="42">
        <f>[1]!snldata("12",D39,"221708")</f>
        <v>100</v>
      </c>
      <c r="K39" s="25" t="str">
        <f>IFERROR([1]!snldata("12",D39, "221969"),0)</f>
        <v>NA</v>
      </c>
      <c r="L39" s="50" t="s">
        <v>14</v>
      </c>
      <c r="M39" s="24" t="str">
        <f>[1]!snldata("12",D39, "241198")</f>
        <v>Gas Turbine</v>
      </c>
      <c r="N39" s="24" t="str">
        <f>[1]!snldata("12",D39, "221981")</f>
        <v>Gas</v>
      </c>
      <c r="O39" s="24" t="str">
        <f>[1]!snldata("12",D39, "246613")</f>
        <v/>
      </c>
      <c r="P39" s="24">
        <f>[1]!snldata("12",D39, "221972")</f>
        <v>1976</v>
      </c>
      <c r="Q39" s="24" t="str">
        <f>[1]!snldata("12",D39, "229687")</f>
        <v>TRE</v>
      </c>
      <c r="R39" s="24" t="str">
        <f>[1]!snldata("12",D39, "229688")</f>
        <v>TRE</v>
      </c>
      <c r="S39" s="24" t="str">
        <f>[1]!snldata("12",D39, "231906")</f>
        <v>ERCOT</v>
      </c>
      <c r="T39" s="26"/>
      <c r="U39" s="24" t="str">
        <f>[1]!snldata("12",D39, "221802")</f>
        <v>TX</v>
      </c>
      <c r="V39" s="24" t="str">
        <f>[1]!snldata("12",D39, "221801")</f>
        <v>Harris</v>
      </c>
      <c r="W39" s="24" t="str">
        <f>[1]!snldata("12",D39, "221800")</f>
        <v>Houston</v>
      </c>
      <c r="X39" s="16" t="str">
        <f>[1]!snldata("12",D39, "241235")</f>
        <v>NA</v>
      </c>
      <c r="Y39" s="16" t="str">
        <f>[1]!snldata("12",D39, "241236")</f>
        <v>NA</v>
      </c>
      <c r="Z39" s="27" t="str">
        <f>[1]!snldata("12",D39,"241233")</f>
        <v>NA</v>
      </c>
      <c r="AA39" s="28" t="str">
        <f>[1]!snldata("12",D39, "222074")</f>
        <v/>
      </c>
      <c r="AB39" s="16" t="str">
        <f>[1]!snldata("12",$D39, "229694")</f>
        <v/>
      </c>
      <c r="AC39" s="16" t="str">
        <f>[1]!snldata("12",$D39, "229695")</f>
        <v/>
      </c>
      <c r="AD39" s="16" t="str">
        <f>[1]!snldata("12",$D39, "229697")</f>
        <v/>
      </c>
      <c r="AE39" s="16" t="str">
        <f>[1]!snldata("12",$D39, "222078")</f>
        <v>No</v>
      </c>
      <c r="AF39" s="16" t="str">
        <f>[1]!snldata("12",$D39, "255708")</f>
        <v>No</v>
      </c>
      <c r="AG39" s="16" t="str">
        <f>[1]!snldata("12",D39, "243303")</f>
        <v/>
      </c>
      <c r="AH39" s="29">
        <f>[1]!snldata("12",D39, "249581", "12/31/2016")</f>
        <v>396451.9999</v>
      </c>
      <c r="AI39" s="29">
        <f>[1]!snldata("12",$D39, "249581", "12/31/2015")</f>
        <v>363601.0001</v>
      </c>
      <c r="AJ39" s="29">
        <f>[1]!snldata("12",$D39, "249581", "12/31/2014")</f>
        <v>199809.9999</v>
      </c>
      <c r="AK39" s="29">
        <f>[1]!snldata("12",$D39, "249581", "12/31/2013")</f>
        <v>44311.999799999998</v>
      </c>
      <c r="AL39" s="29">
        <f>[1]!snldata("12",$D39, "249581", "12/31/2012")</f>
        <v>68826.999899999995</v>
      </c>
      <c r="AM39" s="29">
        <f>[1]!snldata("12",$D39, "224014", "2016Y")</f>
        <v>17149</v>
      </c>
      <c r="AN39" s="29">
        <f>[1]!snldata("12",$D39, "224014", "2015Y")</f>
        <v>16099</v>
      </c>
      <c r="AO39" s="29">
        <f>[1]!snldata("12",$D39, "224014", "2014Y")</f>
        <v>19033</v>
      </c>
      <c r="AP39" s="29">
        <f>[1]!snldata("12",$D39, "224014", "2013Y")</f>
        <v>43830</v>
      </c>
      <c r="AQ39" s="29">
        <f>[1]!snldata("12",$D39, "224014", "2012Y")</f>
        <v>24928</v>
      </c>
      <c r="AR39" s="29">
        <f>[1]!snldata("12",$D39, "224013", "2016Y")</f>
        <v>23118</v>
      </c>
      <c r="AS39" s="29">
        <f>[1]!snldata("12",$D39, "224013", "2015Y")</f>
        <v>22585</v>
      </c>
      <c r="AT39" s="29">
        <f>[1]!snldata("12",$D39, "224013", "2014Y")</f>
        <v>10498</v>
      </c>
      <c r="AU39" s="29">
        <f>[1]!snldata("12",$D39, "224013", "2013Y")</f>
        <v>1011</v>
      </c>
      <c r="AV39" s="29">
        <f>[1]!snldata("12",$D39, "224013", "2012Y")</f>
        <v>2761</v>
      </c>
      <c r="AW39" s="27">
        <f>[1]!snldata("12",$D39, "224015", "2016Y")</f>
        <v>0.74345497206014022</v>
      </c>
      <c r="AX39" s="27">
        <f>[1]!snldata("12",$D39, "224015", "2015Y")</f>
        <v>0.72830405283388799</v>
      </c>
      <c r="AY39" s="27">
        <f>[1]!snldata("12",$D39, "224015", "2014Y")</f>
        <v>0.33853158940226502</v>
      </c>
      <c r="AZ39" s="27">
        <f>[1]!snldata("12",$D39, "224015", "2013Y")</f>
        <v>3.2601965792121351E-2</v>
      </c>
      <c r="BA39" s="27">
        <f>[1]!snldata("12",$D39, "224015", "2012Y")</f>
        <v>8.8791382379879186E-2</v>
      </c>
      <c r="BB39" s="27">
        <f>[1]!snldata("12",$D39, "249583", "12/31/2016")</f>
        <v>19.834709</v>
      </c>
      <c r="BC39" s="27">
        <f>[1]!snldata("12",$D39, "249583", "12/31/2015")</f>
        <v>19.435001</v>
      </c>
      <c r="BD39" s="27">
        <f>[1]!snldata("12",$D39, "249583", "12/31/2014")</f>
        <v>34.360852000000001</v>
      </c>
      <c r="BE39" s="27">
        <f>[1]!snldata("12",$D39, "249583", "12/31/2013")</f>
        <v>263.457402</v>
      </c>
      <c r="BF39" s="27">
        <f>[1]!snldata("12",$D39, "249583", "12/31/2012")</f>
        <v>161.47045399999999</v>
      </c>
      <c r="BG39" s="27">
        <f>[1]!snldata("12",$D39, "249588", "12/31/2016")</f>
        <v>3.5267369999999998</v>
      </c>
      <c r="BH39" s="27">
        <f>[1]!snldata("12",$D39, "249588", "12/31/2015")</f>
        <v>3.3855179999999998</v>
      </c>
      <c r="BI39" s="27">
        <f>[1]!snldata("12",$D39, "249588", "12/31/2014")</f>
        <v>3.7309239999999999</v>
      </c>
      <c r="BJ39" s="27">
        <f>[1]!snldata("12",$D39, "249588", "12/31/2013")</f>
        <v>3.7307290000000002</v>
      </c>
      <c r="BK39" s="27">
        <f>[1]!snldata("12",$D39, "249588", "12/31/2012")</f>
        <v>3.8789959999999999</v>
      </c>
      <c r="BL39" s="27">
        <f>[1]!snldata("12",$D39, "249589", "12/31/2016")</f>
        <v>119.283929</v>
      </c>
      <c r="BM39" s="27">
        <f>[1]!snldata("12",$D39, "249589", "12/31/2015")</f>
        <v>117.058173</v>
      </c>
      <c r="BN39" s="27">
        <f>[1]!snldata("12",$D39, "249589", "12/31/2014")</f>
        <v>246.698173</v>
      </c>
      <c r="BO39" s="27">
        <f>[1]!snldata("12",$D39, "249589", "12/31/2013")</f>
        <v>1740.150038</v>
      </c>
      <c r="BP39" s="27">
        <f>[1]!snldata("12",$D39, "249589", "12/31/2012")</f>
        <v>731.44792099999995</v>
      </c>
      <c r="BQ39" s="16" t="str">
        <f>[1]!snldata("12",$D39, "249597", "12/31/2016")</f>
        <v>EIA 923 based on EPA CEMS unit gross allocation</v>
      </c>
      <c r="BR39" s="29" t="str">
        <f>[1]!snldata("12",$D39, "225552", "2016Y")</f>
        <v>NA</v>
      </c>
      <c r="BS39" s="17" t="s">
        <v>104</v>
      </c>
    </row>
    <row r="40" spans="1:71" x14ac:dyDescent="0.2">
      <c r="A40" s="19" t="s">
        <v>150</v>
      </c>
      <c r="C40" s="20" t="s">
        <v>182</v>
      </c>
      <c r="D40" s="20">
        <v>3497</v>
      </c>
      <c r="E40" s="24" t="str">
        <f>[1]!snldata("12",D40,"229507")</f>
        <v>NRG Energy, Inc.</v>
      </c>
      <c r="F40" s="24" t="str">
        <f>[1]!snldata("12",D40, "221692")</f>
        <v>Delta Power Services, LLC</v>
      </c>
      <c r="G40" s="47">
        <v>388</v>
      </c>
      <c r="H40" s="41">
        <v>1600</v>
      </c>
      <c r="I40" s="41">
        <v>3958</v>
      </c>
      <c r="J40" s="42">
        <f>[1]!snldata("12",D40,"221708")</f>
        <v>100</v>
      </c>
      <c r="K40" s="25" t="str">
        <f>IFERROR([1]!snldata("12",D40, "221969"),0)</f>
        <v>NA</v>
      </c>
      <c r="L40" s="50" t="s">
        <v>14</v>
      </c>
      <c r="M40" s="24" t="str">
        <f>[1]!snldata("12",D40, "241198")</f>
        <v>Combined Cycle</v>
      </c>
      <c r="N40" s="24" t="str">
        <f>[1]!snldata("12",D40, "221981")</f>
        <v>Gas</v>
      </c>
      <c r="O40" s="24" t="str">
        <f>[1]!snldata("12",D40, "246613")</f>
        <v/>
      </c>
      <c r="P40" s="24">
        <f>[1]!snldata("12",D40, "221972")</f>
        <v>2000</v>
      </c>
      <c r="Q40" s="24" t="str">
        <f>[1]!snldata("12",D40, "229687")</f>
        <v>TRE</v>
      </c>
      <c r="R40" s="24" t="str">
        <f>[1]!snldata("12",D40, "229688")</f>
        <v>TRE</v>
      </c>
      <c r="S40" s="24" t="str">
        <f>[1]!snldata("12",D40, "231906")</f>
        <v>ERCOT</v>
      </c>
      <c r="T40" s="26"/>
      <c r="U40" s="24" t="str">
        <f>[1]!snldata("12",D40, "221802")</f>
        <v>TX</v>
      </c>
      <c r="V40" s="24" t="str">
        <f>[1]!snldata("12",D40, "221801")</f>
        <v>San Patricio</v>
      </c>
      <c r="W40" s="24" t="str">
        <f>[1]!snldata("12",D40, "221800")</f>
        <v>Gregory</v>
      </c>
      <c r="X40" s="16" t="str">
        <f>[1]!snldata("12",D40, "241235")</f>
        <v>No</v>
      </c>
      <c r="Y40" s="16" t="str">
        <f>[1]!snldata("12",D40, "241236")</f>
        <v>No</v>
      </c>
      <c r="Z40" s="27" t="str">
        <f>[1]!snldata("12",D40,"241233")</f>
        <v>NA</v>
      </c>
      <c r="AA40" s="28" t="str">
        <f>[1]!snldata("12",D40, "222074")</f>
        <v/>
      </c>
      <c r="AB40" s="16" t="str">
        <f>[1]!snldata("12",$D40, "229694")</f>
        <v>Acid Rain</v>
      </c>
      <c r="AC40" s="16" t="str">
        <f>[1]!snldata("12",$D40, "229695")</f>
        <v/>
      </c>
      <c r="AD40" s="16" t="str">
        <f>[1]!snldata("12",$D40, "229697")</f>
        <v/>
      </c>
      <c r="AE40" s="16" t="str">
        <f>[1]!snldata("12",$D40, "222078")</f>
        <v>No</v>
      </c>
      <c r="AF40" s="16" t="str">
        <f>[1]!snldata("12",$D40, "255708")</f>
        <v>No</v>
      </c>
      <c r="AG40" s="16" t="str">
        <f>[1]!snldata("12",D40, "243303")</f>
        <v/>
      </c>
      <c r="AH40" s="29">
        <f>[1]!snldata("12",D40, "249581", "12/31/2016")</f>
        <v>9171038</v>
      </c>
      <c r="AI40" s="29">
        <f>[1]!snldata("12",$D40, "249581", "12/31/2015")</f>
        <v>11623045</v>
      </c>
      <c r="AJ40" s="29">
        <f>[1]!snldata("12",$D40, "249581", "12/31/2014")</f>
        <v>10600223</v>
      </c>
      <c r="AK40" s="29">
        <f>[1]!snldata("12",$D40, "249581", "12/31/2013")</f>
        <v>11322316</v>
      </c>
      <c r="AL40" s="29">
        <f>[1]!snldata("12",$D40, "249581", "12/31/2012")</f>
        <v>11573922</v>
      </c>
      <c r="AM40" s="29">
        <f>[1]!snldata("12",$D40, "224014", "2016Y")</f>
        <v>10661</v>
      </c>
      <c r="AN40" s="29">
        <f>[1]!snldata("12",$D40, "224014", "2015Y")</f>
        <v>11320</v>
      </c>
      <c r="AO40" s="29">
        <f>[1]!snldata("12",$D40, "224014", "2014Y")</f>
        <v>11921</v>
      </c>
      <c r="AP40" s="29">
        <f>[1]!snldata("12",$D40, "224014", "2013Y")</f>
        <v>11759</v>
      </c>
      <c r="AQ40" s="29">
        <f>[1]!snldata("12",$D40, "224014", "2012Y")</f>
        <v>11311</v>
      </c>
      <c r="AR40" s="29">
        <f>[1]!snldata("12",$D40, "224013", "2016Y")</f>
        <v>2105743</v>
      </c>
      <c r="AS40" s="29">
        <f>[1]!snldata("12",$D40, "224013", "2015Y")</f>
        <v>2663022</v>
      </c>
      <c r="AT40" s="29">
        <f>[1]!snldata("12",$D40, "224013", "2014Y")</f>
        <v>2415807</v>
      </c>
      <c r="AU40" s="29">
        <f>[1]!snldata("12",$D40, "224013", "2013Y")</f>
        <v>2664620</v>
      </c>
      <c r="AV40" s="29">
        <f>[1]!snldata("12",$D40, "224013", "2012Y")</f>
        <v>2748262</v>
      </c>
      <c r="AW40" s="27">
        <f>[1]!snldata("12",$D40, "224015", "2016Y")</f>
        <v>58.327211829515285</v>
      </c>
      <c r="AX40" s="27">
        <f>[1]!snldata("12",$D40, "224015", "2015Y")</f>
        <v>73.965436789654362</v>
      </c>
      <c r="AY40" s="27">
        <f>[1]!snldata("12",$D40, "224015", "2014Y")</f>
        <v>67.099040095990404</v>
      </c>
      <c r="AZ40" s="27">
        <f>[1]!snldata("12",$D40, "224015", "2013Y")</f>
        <v>74.009821240098219</v>
      </c>
      <c r="BA40" s="27">
        <f>[1]!snldata("12",$D40, "224015", "2012Y")</f>
        <v>76.124417764659484</v>
      </c>
      <c r="BB40" s="27">
        <f>[1]!snldata("12",$D40, "249583", "12/31/2016")</f>
        <v>1.135013</v>
      </c>
      <c r="BC40" s="27">
        <f>[1]!snldata("12",$D40, "249583", "12/31/2015")</f>
        <v>0.84597500000000003</v>
      </c>
      <c r="BD40" s="27">
        <f>[1]!snldata("12",$D40, "249583", "12/31/2014")</f>
        <v>0.874834</v>
      </c>
      <c r="BE40" s="27">
        <f>[1]!snldata("12",$D40, "249583", "12/31/2013")</f>
        <v>0.73687800000000003</v>
      </c>
      <c r="BF40" s="27">
        <f>[1]!snldata("12",$D40, "249583", "12/31/2012")</f>
        <v>0.667493</v>
      </c>
      <c r="BG40" s="27">
        <f>[1]!snldata("12",$D40, "249588", "12/31/2016")</f>
        <v>11.492815999999999</v>
      </c>
      <c r="BH40" s="27">
        <f>[1]!snldata("12",$D40, "249588", "12/31/2015")</f>
        <v>11.198197</v>
      </c>
      <c r="BI40" s="27">
        <f>[1]!snldata("12",$D40, "249588", "12/31/2014")</f>
        <v>10.764758</v>
      </c>
      <c r="BJ40" s="27">
        <f>[1]!snldata("12",$D40, "249588", "12/31/2013")</f>
        <v>10.60501</v>
      </c>
      <c r="BK40" s="27">
        <f>[1]!snldata("12",$D40, "249588", "12/31/2012")</f>
        <v>10.366092999999999</v>
      </c>
      <c r="BL40" s="27">
        <f>[1]!snldata("12",$D40, "249589", "12/31/2016")</f>
        <v>14.631968000000001</v>
      </c>
      <c r="BM40" s="27">
        <f>[1]!snldata("12",$D40, "249589", "12/31/2015")</f>
        <v>14.418713</v>
      </c>
      <c r="BN40" s="27">
        <f>[1]!snldata("12",$D40, "249589", "12/31/2014")</f>
        <v>22.141556999999999</v>
      </c>
      <c r="BO40" s="27">
        <f>[1]!snldata("12",$D40, "249589", "12/31/2013")</f>
        <v>18.70317</v>
      </c>
      <c r="BP40" s="27">
        <f>[1]!snldata("12",$D40, "249589", "12/31/2012")</f>
        <v>14.406216000000001</v>
      </c>
      <c r="BQ40" s="16" t="str">
        <f>[1]!snldata("12",$D40, "249597", "12/31/2016")</f>
        <v>EIA 923 (767 - Page 4 Generator Data)</v>
      </c>
      <c r="BR40" s="29" t="str">
        <f>[1]!snldata("12",$D40, "225552", "2016Y")</f>
        <v>NA</v>
      </c>
      <c r="BS40" s="17" t="str">
        <f t="shared" si="1"/>
        <v>Base</v>
      </c>
    </row>
    <row r="41" spans="1:71" x14ac:dyDescent="0.2">
      <c r="A41" s="19" t="s">
        <v>145</v>
      </c>
      <c r="C41" s="20" t="s">
        <v>183</v>
      </c>
      <c r="D41" s="20">
        <v>3546</v>
      </c>
      <c r="E41" s="24" t="str">
        <f>[1]!snldata("12",D41,"229507")</f>
        <v>NRG REMA LLC</v>
      </c>
      <c r="F41" s="24" t="str">
        <f>[1]!snldata("12",D41, "221692")</f>
        <v>NRG REMA LLC</v>
      </c>
      <c r="G41" s="47">
        <v>20</v>
      </c>
      <c r="H41" s="41" t="s">
        <v>13</v>
      </c>
      <c r="I41" s="41">
        <v>1.5</v>
      </c>
      <c r="J41" s="42">
        <f>[1]!snldata("12",D41,"221708")</f>
        <v>100</v>
      </c>
      <c r="K41" s="25" t="str">
        <f>IFERROR([1]!snldata("12",D41, "221969"),0)</f>
        <v>NA</v>
      </c>
      <c r="L41" s="50" t="s">
        <v>14</v>
      </c>
      <c r="M41" s="24" t="str">
        <f>[1]!snldata("12",D41, "241198")</f>
        <v>Gas Turbine</v>
      </c>
      <c r="N41" s="24" t="str">
        <f>[1]!snldata("12",D41, "221981")</f>
        <v>Oil</v>
      </c>
      <c r="O41" s="24" t="str">
        <f>[1]!snldata("12",D41, "246613")</f>
        <v/>
      </c>
      <c r="P41" s="24">
        <f>[1]!snldata("12",D41, "221972")</f>
        <v>1971</v>
      </c>
      <c r="Q41" s="24" t="str">
        <f>[1]!snldata("12",D41, "229687")</f>
        <v>RFC</v>
      </c>
      <c r="R41" s="24" t="str">
        <f>[1]!snldata("12",D41, "229688")</f>
        <v>R-PJM</v>
      </c>
      <c r="S41" s="24" t="str">
        <f>[1]!snldata("12",D41, "231906")</f>
        <v>PJM</v>
      </c>
      <c r="T41" s="26"/>
      <c r="U41" s="24" t="str">
        <f>[1]!snldata("12",D41, "221802")</f>
        <v>PA</v>
      </c>
      <c r="V41" s="24" t="str">
        <f>[1]!snldata("12",D41, "221801")</f>
        <v>Adams</v>
      </c>
      <c r="W41" s="24" t="str">
        <f>[1]!snldata("12",D41, "221800")</f>
        <v>Abbottstown</v>
      </c>
      <c r="X41" s="16" t="str">
        <f>[1]!snldata("12",D41, "241235")</f>
        <v>NA</v>
      </c>
      <c r="Y41" s="16" t="str">
        <f>[1]!snldata("12",D41, "241236")</f>
        <v>NA</v>
      </c>
      <c r="Z41" s="27" t="str">
        <f>[1]!snldata("12",D41,"241233")</f>
        <v>NA</v>
      </c>
      <c r="AA41" s="28" t="str">
        <f>[1]!snldata("12",D41, "222074")</f>
        <v/>
      </c>
      <c r="AB41" s="16" t="str">
        <f>[1]!snldata("12",$D41, "229694")</f>
        <v/>
      </c>
      <c r="AC41" s="16" t="str">
        <f>[1]!snldata("12",$D41, "229695")</f>
        <v/>
      </c>
      <c r="AD41" s="16" t="str">
        <f>[1]!snldata("12",$D41, "229697")</f>
        <v/>
      </c>
      <c r="AE41" s="16" t="str">
        <f>[1]!snldata("12",$D41, "222078")</f>
        <v>No</v>
      </c>
      <c r="AF41" s="16" t="str">
        <f>[1]!snldata("12",$D41, "255708")</f>
        <v>No</v>
      </c>
      <c r="AG41" s="16" t="str">
        <f>[1]!snldata("12",D41, "243303")</f>
        <v/>
      </c>
      <c r="AH41" s="29" t="str">
        <f>[1]!snldata("12",D41, "249581", "12/31/2016")</f>
        <v>NA</v>
      </c>
      <c r="AI41" s="29">
        <f>[1]!snldata("12",$D41, "249581", "12/31/2015")</f>
        <v>4620</v>
      </c>
      <c r="AJ41" s="29">
        <f>[1]!snldata("12",$D41, "249581", "12/31/2014")</f>
        <v>24780</v>
      </c>
      <c r="AK41" s="29">
        <f>[1]!snldata("12",$D41, "249581", "12/31/2013")</f>
        <v>5700</v>
      </c>
      <c r="AL41" s="29">
        <f>[1]!snldata("12",$D41, "249581", "12/31/2012")</f>
        <v>7966</v>
      </c>
      <c r="AM41" s="29" t="str">
        <f>[1]!snldata("12",$D41, "224014", "2016Y")</f>
        <v>NA</v>
      </c>
      <c r="AN41" s="29" t="str">
        <f>[1]!snldata("12",$D41, "224014", "2015Y")</f>
        <v>NA</v>
      </c>
      <c r="AO41" s="29">
        <f>[1]!snldata("12",$D41, "224014", "2014Y")</f>
        <v>17675</v>
      </c>
      <c r="AP41" s="29" t="str">
        <f>[1]!snldata("12",$D41, "224014", "2013Y")</f>
        <v>NM</v>
      </c>
      <c r="AQ41" s="29">
        <f>[1]!snldata("12",$D41, "224014", "2012Y")</f>
        <v>49173</v>
      </c>
      <c r="AR41" s="29" t="str">
        <f>[1]!snldata("12",$D41, "224013", "2016Y")</f>
        <v>NA</v>
      </c>
      <c r="AS41" s="29">
        <f>[1]!snldata("12",$D41, "224013", "2015Y")</f>
        <v>-83</v>
      </c>
      <c r="AT41" s="29">
        <f>[1]!snldata("12",$D41, "224013", "2014Y")</f>
        <v>1402</v>
      </c>
      <c r="AU41" s="29">
        <f>[1]!snldata("12",$D41, "224013", "2013Y")</f>
        <v>57</v>
      </c>
      <c r="AV41" s="29">
        <f>[1]!snldata("12",$D41, "224013", "2012Y")</f>
        <v>162</v>
      </c>
      <c r="AW41" s="27" t="str">
        <f>[1]!snldata("12",$D41, "224015", "2016Y")</f>
        <v>NA</v>
      </c>
      <c r="AX41" s="27">
        <f>[1]!snldata("12",$D41, "224015", "2015Y")</f>
        <v>-3.9478691019786911E-2</v>
      </c>
      <c r="AY41" s="27">
        <f>[1]!snldata("12",$D41, "224015", "2014Y")</f>
        <v>0.66685692541856922</v>
      </c>
      <c r="AZ41" s="27">
        <f>[1]!snldata("12",$D41, "224015", "2013Y")</f>
        <v>2.711187214611872E-2</v>
      </c>
      <c r="BA41" s="27">
        <f>[1]!snldata("12",$D41, "224015", "2012Y")</f>
        <v>7.6844262295081969E-2</v>
      </c>
      <c r="BB41" s="27">
        <f>[1]!snldata("12",$D41, "249583", "12/31/2016")</f>
        <v>3.807661</v>
      </c>
      <c r="BC41" s="27">
        <f>[1]!snldata("12",$D41, "249583", "12/31/2015")</f>
        <v>58.634729999999998</v>
      </c>
      <c r="BD41" s="27">
        <f>[1]!snldata("12",$D41, "249583", "12/31/2014")</f>
        <v>57.316451999999998</v>
      </c>
      <c r="BE41" s="27">
        <f>[1]!snldata("12",$D41, "249583", "12/31/2013")</f>
        <v>263.457402</v>
      </c>
      <c r="BF41" s="27">
        <f>[1]!snldata("12",$D41, "249583", "12/31/2012")</f>
        <v>285.13644199999999</v>
      </c>
      <c r="BG41" s="27">
        <f>[1]!snldata("12",$D41, "249588", "12/31/2016")</f>
        <v>4.9747570000000003</v>
      </c>
      <c r="BH41" s="27">
        <f>[1]!snldata("12",$D41, "249588", "12/31/2015")</f>
        <v>7.7184080000000002</v>
      </c>
      <c r="BI41" s="27">
        <f>[1]!snldata("12",$D41, "249588", "12/31/2014")</f>
        <v>7.5448760000000004</v>
      </c>
      <c r="BJ41" s="27">
        <f>[1]!snldata("12",$D41, "249588", "12/31/2013")</f>
        <v>11.719189999999999</v>
      </c>
      <c r="BK41" s="27">
        <f>[1]!snldata("12",$D41, "249588", "12/31/2012")</f>
        <v>12.280799999999999</v>
      </c>
      <c r="BL41" s="27">
        <f>[1]!snldata("12",$D41, "249589", "12/31/2016")</f>
        <v>198.365194</v>
      </c>
      <c r="BM41" s="27">
        <f>[1]!snldata("12",$D41, "249589", "12/31/2015")</f>
        <v>345.77155199999999</v>
      </c>
      <c r="BN41" s="27">
        <f>[1]!snldata("12",$D41, "249589", "12/31/2014")</f>
        <v>543.93993399999999</v>
      </c>
      <c r="BO41" s="27">
        <f>[1]!snldata("12",$D41, "249589", "12/31/2013")</f>
        <v>7365.6920069999996</v>
      </c>
      <c r="BP41" s="27">
        <f>[1]!snldata("12",$D41, "249589", "12/31/2012")</f>
        <v>3189.6574620000001</v>
      </c>
      <c r="BQ41" s="16" t="str">
        <f>[1]!snldata("12",$D41, "249597", "12/31/2016")</f>
        <v/>
      </c>
      <c r="BR41" s="29" t="str">
        <f>[1]!snldata("12",$D41, "225552", "2016Y")</f>
        <v>NA</v>
      </c>
      <c r="BS41" s="17" t="str">
        <f t="shared" si="2"/>
        <v>Peaking</v>
      </c>
    </row>
    <row r="42" spans="1:71" x14ac:dyDescent="0.2">
      <c r="A42" s="19" t="s">
        <v>145</v>
      </c>
      <c r="C42" s="20" t="s">
        <v>184</v>
      </c>
      <c r="D42" s="20">
        <v>3797</v>
      </c>
      <c r="E42" s="24" t="str">
        <f>[1]!snldata("12",D42,"229507")</f>
        <v>NRG REMA LLC</v>
      </c>
      <c r="F42" s="24" t="str">
        <f>[1]!snldata("12",D42, "221692")</f>
        <v>NRG REMA LLC</v>
      </c>
      <c r="G42" s="47">
        <v>60</v>
      </c>
      <c r="H42" s="41" t="s">
        <v>13</v>
      </c>
      <c r="I42" s="41">
        <v>75</v>
      </c>
      <c r="J42" s="42">
        <f>[1]!snldata("12",D42,"221708")</f>
        <v>100</v>
      </c>
      <c r="K42" s="25" t="str">
        <f>IFERROR([1]!snldata("12",D42, "221969"),0)</f>
        <v>NA</v>
      </c>
      <c r="L42" s="50" t="s">
        <v>14</v>
      </c>
      <c r="M42" s="24" t="str">
        <f>[1]!snldata("12",D42, "241198")</f>
        <v>Gas Turbine</v>
      </c>
      <c r="N42" s="24" t="str">
        <f>[1]!snldata("12",D42, "221981")</f>
        <v>Oil</v>
      </c>
      <c r="O42" s="24" t="str">
        <f>[1]!snldata("12",D42, "246613")</f>
        <v>Switching</v>
      </c>
      <c r="P42" s="24">
        <f>[1]!snldata("12",D42, "221972")</f>
        <v>1971</v>
      </c>
      <c r="Q42" s="24" t="str">
        <f>[1]!snldata("12",D42, "229687")</f>
        <v>RFC</v>
      </c>
      <c r="R42" s="24" t="str">
        <f>[1]!snldata("12",D42, "229688")</f>
        <v>R-PJM</v>
      </c>
      <c r="S42" s="24" t="str">
        <f>[1]!snldata("12",D42, "231906")</f>
        <v>PJM</v>
      </c>
      <c r="T42" s="26"/>
      <c r="U42" s="24" t="str">
        <f>[1]!snldata("12",D42, "221802")</f>
        <v>PA</v>
      </c>
      <c r="V42" s="24" t="str">
        <f>[1]!snldata("12",D42, "221801")</f>
        <v>Adams</v>
      </c>
      <c r="W42" s="24" t="str">
        <f>[1]!snldata("12",D42, "221800")</f>
        <v>Gettysburg</v>
      </c>
      <c r="X42" s="16" t="str">
        <f>[1]!snldata("12",D42, "241235")</f>
        <v>NA</v>
      </c>
      <c r="Y42" s="16" t="str">
        <f>[1]!snldata("12",D42, "241236")</f>
        <v>NA</v>
      </c>
      <c r="Z42" s="27" t="str">
        <f>[1]!snldata("12",D42,"241233")</f>
        <v>NA</v>
      </c>
      <c r="AA42" s="28" t="str">
        <f>[1]!snldata("12",D42, "222074")</f>
        <v/>
      </c>
      <c r="AB42" s="16" t="str">
        <f>[1]!snldata("12",$D42, "229694")</f>
        <v/>
      </c>
      <c r="AC42" s="16" t="str">
        <f>[1]!snldata("12",$D42, "229695")</f>
        <v/>
      </c>
      <c r="AD42" s="16" t="str">
        <f>[1]!snldata("12",$D42, "229697")</f>
        <v/>
      </c>
      <c r="AE42" s="16" t="str">
        <f>[1]!snldata("12",$D42, "222078")</f>
        <v>No</v>
      </c>
      <c r="AF42" s="16" t="str">
        <f>[1]!snldata("12",$D42, "255708")</f>
        <v>No</v>
      </c>
      <c r="AG42" s="16" t="str">
        <f>[1]!snldata("12",D42, "243303")</f>
        <v/>
      </c>
      <c r="AH42" s="29" t="str">
        <f>[1]!snldata("12",D42, "249581", "12/31/2016")</f>
        <v>NA</v>
      </c>
      <c r="AI42" s="29">
        <f>[1]!snldata("12",$D42, "249581", "12/31/2015")</f>
        <v>10112.000099999999</v>
      </c>
      <c r="AJ42" s="29">
        <f>[1]!snldata("12",$D42, "249581", "12/31/2014")</f>
        <v>76404.999899999995</v>
      </c>
      <c r="AK42" s="29">
        <f>[1]!snldata("12",$D42, "249581", "12/31/2013")</f>
        <v>53844.999900000003</v>
      </c>
      <c r="AL42" s="29">
        <f>[1]!snldata("12",$D42, "249581", "12/31/2012")</f>
        <v>100778.0001</v>
      </c>
      <c r="AM42" s="29" t="str">
        <f>[1]!snldata("12",$D42, "224014", "2016Y")</f>
        <v>NA</v>
      </c>
      <c r="AN42" s="29" t="str">
        <f>[1]!snldata("12",$D42, "224014", "2015Y")</f>
        <v>NA</v>
      </c>
      <c r="AO42" s="29">
        <f>[1]!snldata("12",$D42, "224014", "2014Y")</f>
        <v>17605</v>
      </c>
      <c r="AP42" s="29">
        <f>[1]!snldata("12",$D42, "224014", "2013Y")</f>
        <v>21066</v>
      </c>
      <c r="AQ42" s="29">
        <f>[1]!snldata("12",$D42, "224014", "2012Y")</f>
        <v>17548</v>
      </c>
      <c r="AR42" s="29" t="str">
        <f>[1]!snldata("12",$D42, "224013", "2016Y")</f>
        <v>NA</v>
      </c>
      <c r="AS42" s="29">
        <f>[1]!snldata("12",$D42, "224013", "2015Y")</f>
        <v>-289</v>
      </c>
      <c r="AT42" s="29">
        <f>[1]!snldata("12",$D42, "224013", "2014Y")</f>
        <v>4340</v>
      </c>
      <c r="AU42" s="29">
        <f>[1]!snldata("12",$D42, "224013", "2013Y")</f>
        <v>2556</v>
      </c>
      <c r="AV42" s="29">
        <f>[1]!snldata("12",$D42, "224013", "2012Y")</f>
        <v>5743</v>
      </c>
      <c r="AW42" s="27" t="str">
        <f>[1]!snldata("12",$D42, "224015", "2016Y")</f>
        <v>NA</v>
      </c>
      <c r="AX42" s="27">
        <f>[1]!snldata("12",$D42, "224015", "2015Y")</f>
        <v>-4.3987823439878233E-2</v>
      </c>
      <c r="AY42" s="27">
        <f>[1]!snldata("12",$D42, "224015", "2014Y")</f>
        <v>0.66057838660578383</v>
      </c>
      <c r="AZ42" s="27">
        <f>[1]!snldata("12",$D42, "224015", "2013Y")</f>
        <v>0.38904109589041097</v>
      </c>
      <c r="BA42" s="27">
        <f>[1]!snldata("12",$D42, "224015", "2012Y")</f>
        <v>0.87173649058894964</v>
      </c>
      <c r="BB42" s="27">
        <f>[1]!snldata("12",$D42, "249583", "12/31/2016")</f>
        <v>3.807661</v>
      </c>
      <c r="BC42" s="27">
        <f>[1]!snldata("12",$D42, "249583", "12/31/2015")</f>
        <v>29.812587000000001</v>
      </c>
      <c r="BD42" s="27">
        <f>[1]!snldata("12",$D42, "249583", "12/31/2014")</f>
        <v>29.142313999999999</v>
      </c>
      <c r="BE42" s="27">
        <f>[1]!snldata("12",$D42, "249583", "12/31/2013")</f>
        <v>58.514805000000003</v>
      </c>
      <c r="BF42" s="27">
        <f>[1]!snldata("12",$D42, "249583", "12/31/2012")</f>
        <v>25.895585000000001</v>
      </c>
      <c r="BG42" s="27">
        <f>[1]!snldata("12",$D42, "249588", "12/31/2016")</f>
        <v>4.9747570000000003</v>
      </c>
      <c r="BH42" s="27">
        <f>[1]!snldata("12",$D42, "249588", "12/31/2015")</f>
        <v>4.8961819999999996</v>
      </c>
      <c r="BI42" s="27">
        <f>[1]!snldata("12",$D42, "249588", "12/31/2014")</f>
        <v>4.7861019999999996</v>
      </c>
      <c r="BJ42" s="27">
        <f>[1]!snldata("12",$D42, "249588", "12/31/2013")</f>
        <v>5.9419890000000004</v>
      </c>
      <c r="BK42" s="27">
        <f>[1]!snldata("12",$D42, "249588", "12/31/2012")</f>
        <v>6.2059449999999998</v>
      </c>
      <c r="BL42" s="27">
        <f>[1]!snldata("12",$D42, "249589", "12/31/2016")</f>
        <v>197.67335199999999</v>
      </c>
      <c r="BM42" s="27">
        <f>[1]!snldata("12",$D42, "249589", "12/31/2015")</f>
        <v>269.43403000000001</v>
      </c>
      <c r="BN42" s="27">
        <f>[1]!snldata("12",$D42, "249589", "12/31/2014")</f>
        <v>405.87099899999998</v>
      </c>
      <c r="BO42" s="27">
        <f>[1]!snldata("12",$D42, "249589", "12/31/2013")</f>
        <v>303.74876999999998</v>
      </c>
      <c r="BP42" s="27">
        <f>[1]!snldata("12",$D42, "249589", "12/31/2012")</f>
        <v>160.573058</v>
      </c>
      <c r="BQ42" s="16" t="str">
        <f>[1]!snldata("12",$D42, "249597", "12/31/2016")</f>
        <v/>
      </c>
      <c r="BR42" s="29" t="str">
        <f>[1]!snldata("12",$D42, "225552", "2016Y")</f>
        <v>NA</v>
      </c>
      <c r="BS42" s="17" t="s">
        <v>103</v>
      </c>
    </row>
    <row r="43" spans="1:71" x14ac:dyDescent="0.2">
      <c r="A43" s="19" t="s">
        <v>145</v>
      </c>
      <c r="C43" s="20" t="s">
        <v>185</v>
      </c>
      <c r="D43" s="20">
        <v>703</v>
      </c>
      <c r="E43" s="24" t="str">
        <f>[1]!snldata("12",D43,"229507")</f>
        <v>NRG Energy, Inc.</v>
      </c>
      <c r="F43" s="24" t="str">
        <f>[1]!snldata("12",D43, "221692")</f>
        <v>NRG Energy, Inc.</v>
      </c>
      <c r="G43" s="47">
        <v>810</v>
      </c>
      <c r="H43" s="41" t="s">
        <v>13</v>
      </c>
      <c r="I43" s="41">
        <v>153</v>
      </c>
      <c r="J43" s="42">
        <f>[1]!snldata("12",D43,"221708")</f>
        <v>100</v>
      </c>
      <c r="K43" s="25" t="str">
        <f>IFERROR([1]!snldata("12",D43, "221969"),0)</f>
        <v>NA</v>
      </c>
      <c r="L43" s="50" t="s">
        <v>14</v>
      </c>
      <c r="M43" s="24" t="str">
        <f>[1]!snldata("12",D43, "241198")</f>
        <v>Combined Cycle</v>
      </c>
      <c r="N43" s="24" t="str">
        <f>[1]!snldata("12",D43, "221981")</f>
        <v>Gas</v>
      </c>
      <c r="O43" s="24" t="str">
        <f>[1]!snldata("12",D43, "246613")</f>
        <v/>
      </c>
      <c r="P43" s="24">
        <f>[1]!snldata("12",D43, "221972")</f>
        <v>2003</v>
      </c>
      <c r="Q43" s="24" t="str">
        <f>[1]!snldata("12",D43, "229687")</f>
        <v>RFC</v>
      </c>
      <c r="R43" s="24" t="str">
        <f>[1]!snldata("12",D43, "229688")</f>
        <v>R-PJM</v>
      </c>
      <c r="S43" s="24" t="str">
        <f>[1]!snldata("12",D43, "231906")</f>
        <v>PJM</v>
      </c>
      <c r="T43" s="26"/>
      <c r="U43" s="24" t="str">
        <f>[1]!snldata("12",D43, "221802")</f>
        <v>PA</v>
      </c>
      <c r="V43" s="24" t="str">
        <f>[1]!snldata("12",D43, "221801")</f>
        <v>Adams</v>
      </c>
      <c r="W43" s="24" t="str">
        <f>[1]!snldata("12",D43, "221800")</f>
        <v>Gettysburg</v>
      </c>
      <c r="X43" s="16" t="str">
        <f>[1]!snldata("12",D43, "241235")</f>
        <v>NA</v>
      </c>
      <c r="Y43" s="16" t="str">
        <f>[1]!snldata("12",D43, "241236")</f>
        <v>NA</v>
      </c>
      <c r="Z43" s="27" t="str">
        <f>[1]!snldata("12",D43,"241233")</f>
        <v>NA</v>
      </c>
      <c r="AA43" s="28" t="str">
        <f>[1]!snldata("12",D43, "222074")</f>
        <v/>
      </c>
      <c r="AB43" s="16" t="str">
        <f>[1]!snldata("12",$D43, "229694")</f>
        <v>Acid Rain</v>
      </c>
      <c r="AC43" s="16" t="str">
        <f>[1]!snldata("12",$D43, "229695")</f>
        <v>CAIR NOx Ozone Season</v>
      </c>
      <c r="AD43" s="16" t="str">
        <f>[1]!snldata("12",$D43, "229697")</f>
        <v/>
      </c>
      <c r="AE43" s="16" t="str">
        <f>[1]!snldata("12",$D43, "222078")</f>
        <v>No</v>
      </c>
      <c r="AF43" s="16" t="str">
        <f>[1]!snldata("12",$D43, "255708")</f>
        <v>No</v>
      </c>
      <c r="AG43" s="16" t="str">
        <f>[1]!snldata("12",D43, "243303")</f>
        <v>Reliant Pwr Plt - PA - (73306)</v>
      </c>
      <c r="AH43" s="29">
        <f>[1]!snldata("12",D43, "249581", "12/31/2016")</f>
        <v>32381956</v>
      </c>
      <c r="AI43" s="29">
        <f>[1]!snldata("12",$D43, "249581", "12/31/2015")</f>
        <v>35791488</v>
      </c>
      <c r="AJ43" s="29">
        <f>[1]!snldata("12",$D43, "249581", "12/31/2014")</f>
        <v>26845300</v>
      </c>
      <c r="AK43" s="29">
        <f>[1]!snldata("12",$D43, "249581", "12/31/2013")</f>
        <v>30823528</v>
      </c>
      <c r="AL43" s="29">
        <f>[1]!snldata("12",$D43, "249581", "12/31/2012")</f>
        <v>30857556</v>
      </c>
      <c r="AM43" s="29">
        <f>[1]!snldata("12",$D43, "224014", "2016Y")</f>
        <v>7074</v>
      </c>
      <c r="AN43" s="29">
        <f>[1]!snldata("12",$D43, "224014", "2015Y")</f>
        <v>7025</v>
      </c>
      <c r="AO43" s="29">
        <f>[1]!snldata("12",$D43, "224014", "2014Y")</f>
        <v>7001</v>
      </c>
      <c r="AP43" s="29">
        <f>[1]!snldata("12",$D43, "224014", "2013Y")</f>
        <v>7095</v>
      </c>
      <c r="AQ43" s="29">
        <f>[1]!snldata("12",$D43, "224014", "2012Y")</f>
        <v>7132</v>
      </c>
      <c r="AR43" s="29">
        <f>[1]!snldata("12",$D43, "224013", "2016Y")</f>
        <v>4577462</v>
      </c>
      <c r="AS43" s="29">
        <f>[1]!snldata("12",$D43, "224013", "2015Y")</f>
        <v>5095053</v>
      </c>
      <c r="AT43" s="29">
        <f>[1]!snldata("12",$D43, "224013", "2014Y")</f>
        <v>3834528</v>
      </c>
      <c r="AU43" s="29">
        <f>[1]!snldata("12",$D43, "224013", "2013Y")</f>
        <v>4344588</v>
      </c>
      <c r="AV43" s="29">
        <f>[1]!snldata("12",$D43, "224013", "2012Y")</f>
        <v>4326384</v>
      </c>
      <c r="AW43" s="27">
        <f>[1]!snldata("12",$D43, "224015", "2016Y")</f>
        <v>64.335014279610519</v>
      </c>
      <c r="AX43" s="27">
        <f>[1]!snldata("12",$D43, "224015", "2015Y")</f>
        <v>71.805809233891424</v>
      </c>
      <c r="AY43" s="27">
        <f>[1]!snldata("12",$D43, "224015", "2014Y")</f>
        <v>54.040926771520375</v>
      </c>
      <c r="AZ43" s="27">
        <f>[1]!snldata("12",$D43, "224015", "2013Y")</f>
        <v>61.229325215626588</v>
      </c>
      <c r="BA43" s="27">
        <f>[1]!snldata("12",$D43, "224015", "2012Y")</f>
        <v>60.806179585778857</v>
      </c>
      <c r="BB43" s="27">
        <f>[1]!snldata("12",$D43, "249583", "12/31/2016")</f>
        <v>0.81702799999999998</v>
      </c>
      <c r="BC43" s="27">
        <f>[1]!snldata("12",$D43, "249583", "12/31/2015")</f>
        <v>0.70572400000000002</v>
      </c>
      <c r="BD43" s="27">
        <f>[1]!snldata("12",$D43, "249583", "12/31/2014")</f>
        <v>0.92447199999999996</v>
      </c>
      <c r="BE43" s="27">
        <f>[1]!snldata("12",$D43, "249583", "12/31/2013")</f>
        <v>0.77966100000000005</v>
      </c>
      <c r="BF43" s="27">
        <f>[1]!snldata("12",$D43, "249583", "12/31/2012")</f>
        <v>0.74578299999999997</v>
      </c>
      <c r="BG43" s="27">
        <f>[1]!snldata("12",$D43, "249588", "12/31/2016")</f>
        <v>9.7052139999999998</v>
      </c>
      <c r="BH43" s="27">
        <f>[1]!snldata("12",$D43, "249588", "12/31/2015")</f>
        <v>9.4583379999999995</v>
      </c>
      <c r="BI43" s="27">
        <f>[1]!snldata("12",$D43, "249588", "12/31/2014")</f>
        <v>9.0648210000000002</v>
      </c>
      <c r="BJ43" s="27">
        <f>[1]!snldata("12",$D43, "249588", "12/31/2013")</f>
        <v>8.6382720000000006</v>
      </c>
      <c r="BK43" s="27">
        <f>[1]!snldata("12",$D43, "249588", "12/31/2012")</f>
        <v>8.5398080000000007</v>
      </c>
      <c r="BL43" s="27">
        <f>[1]!snldata("12",$D43, "249589", "12/31/2016")</f>
        <v>14.457319999999999</v>
      </c>
      <c r="BM43" s="27">
        <f>[1]!snldata("12",$D43, "249589", "12/31/2015")</f>
        <v>12.409931</v>
      </c>
      <c r="BN43" s="27">
        <f>[1]!snldata("12",$D43, "249589", "12/31/2014")</f>
        <v>24.312452</v>
      </c>
      <c r="BO43" s="27">
        <f>[1]!snldata("12",$D43, "249589", "12/31/2013")</f>
        <v>26.233439000000001</v>
      </c>
      <c r="BP43" s="27">
        <f>[1]!snldata("12",$D43, "249589", "12/31/2012")</f>
        <v>24.035278999999999</v>
      </c>
      <c r="BQ43" s="16" t="str">
        <f>[1]!snldata("12",$D43, "249597", "12/31/2016")</f>
        <v>EIA 923 (767 - Page 4 Generator Data)</v>
      </c>
      <c r="BR43" s="29" t="str">
        <f>[1]!snldata("12",$D43, "225552", "2016Y")</f>
        <v>NA</v>
      </c>
      <c r="BS43" s="17" t="str">
        <f t="shared" si="1"/>
        <v>Base</v>
      </c>
    </row>
    <row r="44" spans="1:71" x14ac:dyDescent="0.2">
      <c r="A44" s="19" t="s">
        <v>145</v>
      </c>
      <c r="C44" s="20" t="s">
        <v>186</v>
      </c>
      <c r="D44" s="20">
        <v>3862</v>
      </c>
      <c r="E44" s="24" t="str">
        <f>[1]!snldata("12",D44,"229507")</f>
        <v>NRG Northeast Generating LLC</v>
      </c>
      <c r="F44" s="24" t="str">
        <f>[1]!snldata("12",D44, "221692")</f>
        <v>Indian River Operations Inc</v>
      </c>
      <c r="G44" s="47">
        <v>410</v>
      </c>
      <c r="H44" s="41" t="s">
        <v>13</v>
      </c>
      <c r="I44" s="41">
        <v>191.8</v>
      </c>
      <c r="J44" s="42">
        <f>[1]!snldata("12",D44,"221708")</f>
        <v>100</v>
      </c>
      <c r="K44" s="25" t="str">
        <f>IFERROR([1]!snldata("12",D44, "221969"),0)</f>
        <v>NA</v>
      </c>
      <c r="L44" s="50" t="s">
        <v>14</v>
      </c>
      <c r="M44" s="24" t="str">
        <f>[1]!snldata("12",D44, "241198")</f>
        <v>Steam Turbine</v>
      </c>
      <c r="N44" s="24" t="str">
        <f>[1]!snldata("12",D44, "221981")</f>
        <v>Coal</v>
      </c>
      <c r="O44" s="24" t="str">
        <f>[1]!snldata("12",D44, "246613")</f>
        <v/>
      </c>
      <c r="P44" s="24">
        <f>[1]!snldata("12",D44, "221972")</f>
        <v>1957</v>
      </c>
      <c r="Q44" s="24" t="str">
        <f>[1]!snldata("12",D44, "229687")</f>
        <v>RFC</v>
      </c>
      <c r="R44" s="24" t="str">
        <f>[1]!snldata("12",D44, "229688")</f>
        <v>R-PJM</v>
      </c>
      <c r="S44" s="24" t="str">
        <f>[1]!snldata("12",D44, "231906")</f>
        <v>PJM</v>
      </c>
      <c r="T44" s="26"/>
      <c r="U44" s="24" t="str">
        <f>[1]!snldata("12",D44, "221802")</f>
        <v>DE</v>
      </c>
      <c r="V44" s="24" t="str">
        <f>[1]!snldata("12",D44, "221801")</f>
        <v>Sussex</v>
      </c>
      <c r="W44" s="24" t="str">
        <f>[1]!snldata("12",D44, "221800")</f>
        <v>Millsboro</v>
      </c>
      <c r="X44" s="16" t="str">
        <f>[1]!snldata("12",D44, "241235")</f>
        <v>NA</v>
      </c>
      <c r="Y44" s="16" t="str">
        <f>[1]!snldata("12",D44, "241236")</f>
        <v>NA</v>
      </c>
      <c r="Z44" s="27" t="str">
        <f>[1]!snldata("12",D44,"241233")</f>
        <v>NA</v>
      </c>
      <c r="AA44" s="28" t="str">
        <f>[1]!snldata("12",D44, "222074")</f>
        <v/>
      </c>
      <c r="AB44" s="16" t="str">
        <f>[1]!snldata("12",$D44, "229694")</f>
        <v>Acid Rain</v>
      </c>
      <c r="AC44" s="16" t="str">
        <f>[1]!snldata("12",$D44, "229695")</f>
        <v>CAIR NOx Ozone Season</v>
      </c>
      <c r="AD44" s="16" t="str">
        <f>[1]!snldata("12",$D44, "229697")</f>
        <v>Regional Greenhouse Gas</v>
      </c>
      <c r="AE44" s="16" t="str">
        <f>[1]!snldata("12",$D44, "222078")</f>
        <v>Yes</v>
      </c>
      <c r="AF44" s="16" t="str">
        <f>[1]!snldata("12",$D44, "255708")</f>
        <v>Yes</v>
      </c>
      <c r="AG44" s="16" t="str">
        <f>[1]!snldata("12",D44, "243303")</f>
        <v/>
      </c>
      <c r="AH44" s="29">
        <f>[1]!snldata("12",D44, "249581", "12/31/2016")</f>
        <v>5943138</v>
      </c>
      <c r="AI44" s="29">
        <f>[1]!snldata("12",$D44, "249581", "12/31/2015")</f>
        <v>7254187</v>
      </c>
      <c r="AJ44" s="29">
        <f>[1]!snldata("12",$D44, "249581", "12/31/2014")</f>
        <v>10359448</v>
      </c>
      <c r="AK44" s="29">
        <f>[1]!snldata("12",$D44, "249581", "12/31/2013")</f>
        <v>18376741</v>
      </c>
      <c r="AL44" s="29">
        <f>[1]!snldata("12",$D44, "249581", "12/31/2012")</f>
        <v>16882422</v>
      </c>
      <c r="AM44" s="29">
        <f>[1]!snldata("12",$D44, "224014", "2016Y")</f>
        <v>12457</v>
      </c>
      <c r="AN44" s="29">
        <f>[1]!snldata("12",$D44, "224014", "2015Y")</f>
        <v>12043</v>
      </c>
      <c r="AO44" s="29">
        <f>[1]!snldata("12",$D44, "224014", "2014Y")</f>
        <v>11884</v>
      </c>
      <c r="AP44" s="29">
        <f>[1]!snldata("12",$D44, "224014", "2013Y")</f>
        <v>11818</v>
      </c>
      <c r="AQ44" s="29">
        <f>[1]!snldata("12",$D44, "224014", "2012Y")</f>
        <v>12003</v>
      </c>
      <c r="AR44" s="29">
        <f>[1]!snldata("12",$D44, "224013", "2016Y")</f>
        <v>477104</v>
      </c>
      <c r="AS44" s="29">
        <f>[1]!snldata("12",$D44, "224013", "2015Y")</f>
        <v>602337</v>
      </c>
      <c r="AT44" s="29">
        <f>[1]!snldata("12",$D44, "224013", "2014Y")</f>
        <v>871739</v>
      </c>
      <c r="AU44" s="29">
        <f>[1]!snldata("12",$D44, "224013", "2013Y")</f>
        <v>1555035</v>
      </c>
      <c r="AV44" s="29">
        <f>[1]!snldata("12",$D44, "224013", "2012Y")</f>
        <v>1406502</v>
      </c>
      <c r="AW44" s="27">
        <f>[1]!snldata("12",$D44, "224015", "2016Y")</f>
        <v>13.24758985294771</v>
      </c>
      <c r="AX44" s="27">
        <f>[1]!snldata("12",$D44, "224015", "2015Y")</f>
        <v>16.770715001670563</v>
      </c>
      <c r="AY44" s="27">
        <f>[1]!snldata("12",$D44, "224015", "2014Y")</f>
        <v>17.306710343458409</v>
      </c>
      <c r="AZ44" s="27">
        <f>[1]!snldata("12",$D44, "224015", "2013Y")</f>
        <v>30.872245384157235</v>
      </c>
      <c r="BA44" s="27">
        <f>[1]!snldata("12",$D44, "224015", "2012Y")</f>
        <v>29.219142634916835</v>
      </c>
      <c r="BB44" s="27">
        <f>[1]!snldata("12",$D44, "249583", "12/31/2016")</f>
        <v>9.1999790000000008</v>
      </c>
      <c r="BC44" s="27">
        <f>[1]!snldata("12",$D44, "249583", "12/31/2015")</f>
        <v>8.9931370000000008</v>
      </c>
      <c r="BD44" s="27">
        <f>[1]!snldata("12",$D44, "249583", "12/31/2014")</f>
        <v>6.310727</v>
      </c>
      <c r="BE44" s="27">
        <f>[1]!snldata("12",$D44, "249583", "12/31/2013")</f>
        <v>4.9055359999999997</v>
      </c>
      <c r="BF44" s="27">
        <f>[1]!snldata("12",$D44, "249583", "12/31/2012")</f>
        <v>5.1393560000000003</v>
      </c>
      <c r="BG44" s="27">
        <f>[1]!snldata("12",$D44, "249588", "12/31/2016")</f>
        <v>26.448539</v>
      </c>
      <c r="BH44" s="27">
        <f>[1]!snldata("12",$D44, "249588", "12/31/2015")</f>
        <v>26.43235</v>
      </c>
      <c r="BI44" s="27">
        <f>[1]!snldata("12",$D44, "249588", "12/31/2014")</f>
        <v>24.250665999999999</v>
      </c>
      <c r="BJ44" s="27">
        <f>[1]!snldata("12",$D44, "249588", "12/31/2013")</f>
        <v>25.054805999999999</v>
      </c>
      <c r="BK44" s="27">
        <f>[1]!snldata("12",$D44, "249588", "12/31/2012")</f>
        <v>26.283750000000001</v>
      </c>
      <c r="BL44" s="27">
        <f>[1]!snldata("12",$D44, "249589", "12/31/2016")</f>
        <v>67.705079999999995</v>
      </c>
      <c r="BM44" s="27">
        <f>[1]!snldata("12",$D44, "249589", "12/31/2015")</f>
        <v>68.158839</v>
      </c>
      <c r="BN44" s="27">
        <f>[1]!snldata("12",$D44, "249589", "12/31/2014")</f>
        <v>64.058730999999995</v>
      </c>
      <c r="BO44" s="27">
        <f>[1]!snldata("12",$D44, "249589", "12/31/2013")</f>
        <v>58.171846000000002</v>
      </c>
      <c r="BP44" s="27">
        <f>[1]!snldata("12",$D44, "249589", "12/31/2012")</f>
        <v>63.836171</v>
      </c>
      <c r="BQ44" s="16" t="str">
        <f>[1]!snldata("12",$D44, "249597", "12/31/2016")</f>
        <v>EIA 923 (767 - Page 4 Generator Data)</v>
      </c>
      <c r="BR44" s="29" t="str">
        <f>[1]!snldata("12",$D44, "225552", "2016Y")</f>
        <v>NA</v>
      </c>
      <c r="BS44" s="17" t="s">
        <v>104</v>
      </c>
    </row>
    <row r="45" spans="1:71" x14ac:dyDescent="0.2">
      <c r="A45" s="19" t="s">
        <v>145</v>
      </c>
      <c r="C45" s="20" t="s">
        <v>187</v>
      </c>
      <c r="D45" s="20">
        <v>3866</v>
      </c>
      <c r="E45" s="24" t="str">
        <f>[1]!snldata("12",D45,"229507")</f>
        <v>NRG Northeast Generating LLC</v>
      </c>
      <c r="F45" s="24" t="str">
        <f>[1]!snldata("12",D45, "221692")</f>
        <v>Indian River Operations Inc</v>
      </c>
      <c r="G45" s="47">
        <v>16.100000000000001</v>
      </c>
      <c r="H45" s="41" t="s">
        <v>13</v>
      </c>
      <c r="I45" s="41">
        <v>300</v>
      </c>
      <c r="J45" s="42">
        <f>[1]!snldata("12",D45,"221708")</f>
        <v>100</v>
      </c>
      <c r="K45" s="25" t="str">
        <f>IFERROR([1]!snldata("12",D45, "221969"),0)</f>
        <v>NA</v>
      </c>
      <c r="L45" s="50" t="s">
        <v>14</v>
      </c>
      <c r="M45" s="24" t="str">
        <f>[1]!snldata("12",D45, "241198")</f>
        <v>Gas Turbine</v>
      </c>
      <c r="N45" s="24" t="str">
        <f>[1]!snldata("12",D45, "221981")</f>
        <v>Oil</v>
      </c>
      <c r="O45" s="24" t="str">
        <f>[1]!snldata("12",D45, "246613")</f>
        <v/>
      </c>
      <c r="P45" s="24">
        <f>[1]!snldata("12",D45, "221972")</f>
        <v>1967</v>
      </c>
      <c r="Q45" s="24" t="str">
        <f>[1]!snldata("12",D45, "229687")</f>
        <v>RFC</v>
      </c>
      <c r="R45" s="24" t="str">
        <f>[1]!snldata("12",D45, "229688")</f>
        <v>R-PJM</v>
      </c>
      <c r="S45" s="24" t="str">
        <f>[1]!snldata("12",D45, "231906")</f>
        <v>PJM</v>
      </c>
      <c r="T45" s="26"/>
      <c r="U45" s="24" t="str">
        <f>[1]!snldata("12",D45, "221802")</f>
        <v>DE</v>
      </c>
      <c r="V45" s="24" t="str">
        <f>[1]!snldata("12",D45, "221801")</f>
        <v>Sussex</v>
      </c>
      <c r="W45" s="24" t="str">
        <f>[1]!snldata("12",D45, "221800")</f>
        <v>Millsboro</v>
      </c>
      <c r="X45" s="16" t="str">
        <f>[1]!snldata("12",D45, "241235")</f>
        <v>NA</v>
      </c>
      <c r="Y45" s="16" t="str">
        <f>[1]!snldata("12",D45, "241236")</f>
        <v>NA</v>
      </c>
      <c r="Z45" s="27" t="str">
        <f>[1]!snldata("12",D45,"241233")</f>
        <v>NA</v>
      </c>
      <c r="AA45" s="28" t="str">
        <f>[1]!snldata("12",D45, "222074")</f>
        <v/>
      </c>
      <c r="AB45" s="16" t="str">
        <f>[1]!snldata("12",$D45, "229694")</f>
        <v/>
      </c>
      <c r="AC45" s="16" t="str">
        <f>[1]!snldata("12",$D45, "229695")</f>
        <v>CAIR NOx Ozone Season</v>
      </c>
      <c r="AD45" s="16" t="str">
        <f>[1]!snldata("12",$D45, "229697")</f>
        <v/>
      </c>
      <c r="AE45" s="16" t="str">
        <f>[1]!snldata("12",$D45, "222078")</f>
        <v>No</v>
      </c>
      <c r="AF45" s="16" t="str">
        <f>[1]!snldata("12",$D45, "255708")</f>
        <v>No</v>
      </c>
      <c r="AG45" s="16" t="str">
        <f>[1]!snldata("12",D45, "243303")</f>
        <v/>
      </c>
      <c r="AH45" s="29">
        <f>[1]!snldata("12",D45, "249581", "12/31/2016")</f>
        <v>2593</v>
      </c>
      <c r="AI45" s="29">
        <f>[1]!snldata("12",$D45, "249581", "12/31/2015")</f>
        <v>6086</v>
      </c>
      <c r="AJ45" s="29">
        <f>[1]!snldata("12",$D45, "249581", "12/31/2014")</f>
        <v>19628</v>
      </c>
      <c r="AK45" s="29">
        <f>[1]!snldata("12",$D45, "249581", "12/31/2013")</f>
        <v>4681</v>
      </c>
      <c r="AL45" s="29">
        <f>[1]!snldata("12",$D45, "249581", "12/31/2012")</f>
        <v>4533</v>
      </c>
      <c r="AM45" s="29">
        <f>[1]!snldata("12",$D45, "224014", "2016Y")</f>
        <v>25422</v>
      </c>
      <c r="AN45" s="29">
        <f>[1]!snldata("12",$D45, "224014", "2015Y")</f>
        <v>15253</v>
      </c>
      <c r="AO45" s="29">
        <f>[1]!snldata("12",$D45, "224014", "2014Y")</f>
        <v>14858</v>
      </c>
      <c r="AP45" s="29">
        <f>[1]!snldata("12",$D45, "224014", "2013Y")</f>
        <v>17273</v>
      </c>
      <c r="AQ45" s="29">
        <f>[1]!snldata("12",$D45, "224014", "2012Y")</f>
        <v>16306</v>
      </c>
      <c r="AR45" s="29">
        <f>[1]!snldata("12",$D45, "224013", "2016Y")</f>
        <v>102</v>
      </c>
      <c r="AS45" s="29">
        <f>[1]!snldata("12",$D45, "224013", "2015Y")</f>
        <v>399</v>
      </c>
      <c r="AT45" s="29">
        <f>[1]!snldata("12",$D45, "224013", "2014Y")</f>
        <v>1321</v>
      </c>
      <c r="AU45" s="29">
        <f>[1]!snldata("12",$D45, "224013", "2013Y")</f>
        <v>271</v>
      </c>
      <c r="AV45" s="29">
        <f>[1]!snldata("12",$D45, "224013", "2012Y")</f>
        <v>278</v>
      </c>
      <c r="AW45" s="27">
        <f>[1]!snldata("12",$D45, "224015", "2016Y")</f>
        <v>7.2124359365984464E-2</v>
      </c>
      <c r="AX45" s="27">
        <f>[1]!snldata("12",$D45, "224015", "2015Y")</f>
        <v>0.28290649195949968</v>
      </c>
      <c r="AY45" s="27">
        <f>[1]!snldata("12",$D45, "224015", "2014Y")</f>
        <v>0.73921120959799447</v>
      </c>
      <c r="AZ45" s="27">
        <f>[1]!snldata("12",$D45, "224015", "2013Y")</f>
        <v>0.15164741695765063</v>
      </c>
      <c r="BA45" s="27">
        <f>[1]!snldata("12",$D45, "224015", "2012Y")</f>
        <v>0.15513946926675953</v>
      </c>
      <c r="BB45" s="27">
        <f>[1]!snldata("12",$D45, "249583", "12/31/2016")</f>
        <v>253.72259299999999</v>
      </c>
      <c r="BC45" s="27">
        <f>[1]!snldata("12",$D45, "249583", "12/31/2015")</f>
        <v>182.86823100000001</v>
      </c>
      <c r="BD45" s="27">
        <f>[1]!snldata("12",$D45, "249583", "12/31/2014")</f>
        <v>62.603796000000003</v>
      </c>
      <c r="BE45" s="27">
        <f>[1]!snldata("12",$D45, "249583", "12/31/2013")</f>
        <v>263.457402</v>
      </c>
      <c r="BF45" s="27">
        <f>[1]!snldata("12",$D45, "249583", "12/31/2012")</f>
        <v>285.13644199999999</v>
      </c>
      <c r="BG45" s="27">
        <f>[1]!snldata("12",$D45, "249588", "12/31/2016")</f>
        <v>13.980465000000001</v>
      </c>
      <c r="BH45" s="27">
        <f>[1]!snldata("12",$D45, "249588", "12/31/2015")</f>
        <v>12.130394000000001</v>
      </c>
      <c r="BI45" s="27">
        <f>[1]!snldata("12",$D45, "249588", "12/31/2014")</f>
        <v>8.7048179999999995</v>
      </c>
      <c r="BJ45" s="27">
        <f>[1]!snldata("12",$D45, "249588", "12/31/2013")</f>
        <v>12.615772</v>
      </c>
      <c r="BK45" s="27">
        <f>[1]!snldata("12",$D45, "249588", "12/31/2012")</f>
        <v>13.084097</v>
      </c>
      <c r="BL45" s="27">
        <f>[1]!snldata("12",$D45, "249589", "12/31/2016")</f>
        <v>2708.9896159999998</v>
      </c>
      <c r="BM45" s="27">
        <f>[1]!snldata("12",$D45, "249589", "12/31/2015")</f>
        <v>854.33707500000003</v>
      </c>
      <c r="BN45" s="27">
        <f>[1]!snldata("12",$D45, "249589", "12/31/2014")</f>
        <v>491.49175500000001</v>
      </c>
      <c r="BO45" s="27">
        <f>[1]!snldata("12",$D45, "249589", "12/31/2013")</f>
        <v>1580.3390449999999</v>
      </c>
      <c r="BP45" s="27">
        <f>[1]!snldata("12",$D45, "249589", "12/31/2012")</f>
        <v>1600.532473</v>
      </c>
      <c r="BQ45" s="16" t="str">
        <f>[1]!snldata("12",$D45, "249597", "12/31/2016")</f>
        <v>EIA 923 (906 - Page 1 Generation and Fuel Data)</v>
      </c>
      <c r="BR45" s="29" t="str">
        <f>[1]!snldata("12",$D45, "225552", "2016Y")</f>
        <v>NA</v>
      </c>
      <c r="BS45" s="17" t="s">
        <v>103</v>
      </c>
    </row>
    <row r="46" spans="1:71" x14ac:dyDescent="0.2">
      <c r="A46" s="19" t="s">
        <v>145</v>
      </c>
      <c r="C46" s="20" t="s">
        <v>188</v>
      </c>
      <c r="D46" s="20">
        <v>4025</v>
      </c>
      <c r="E46" s="24" t="str">
        <f>[1]!snldata("12",D46,"229507")</f>
        <v>Midwest Generation, LLC</v>
      </c>
      <c r="F46" s="24" t="str">
        <f>[1]!snldata("12",D46, "221692")</f>
        <v>Midwest Generation EME LLC</v>
      </c>
      <c r="G46" s="47">
        <v>1044</v>
      </c>
      <c r="H46" s="41" t="s">
        <v>13</v>
      </c>
      <c r="I46" s="41">
        <v>655</v>
      </c>
      <c r="J46" s="42">
        <f>[1]!snldata("12",D46,"221708")</f>
        <v>100</v>
      </c>
      <c r="K46" s="25" t="str">
        <f>IFERROR([1]!snldata("12",D46, "221969"),0)</f>
        <v>NA</v>
      </c>
      <c r="L46" s="50" t="s">
        <v>14</v>
      </c>
      <c r="M46" s="24" t="str">
        <f>[1]!snldata("12",D46, "241198")</f>
        <v>Steam Turbine</v>
      </c>
      <c r="N46" s="24" t="str">
        <f>[1]!snldata("12",D46, "221981")</f>
        <v>Gas</v>
      </c>
      <c r="O46" s="24" t="str">
        <f>[1]!snldata("12",D46, "246613")</f>
        <v/>
      </c>
      <c r="P46" s="24">
        <f>[1]!snldata("12",D46, "221972")</f>
        <v>1965</v>
      </c>
      <c r="Q46" s="24" t="str">
        <f>[1]!snldata("12",D46, "229687")</f>
        <v>RFC</v>
      </c>
      <c r="R46" s="24" t="str">
        <f>[1]!snldata("12",D46, "229688")</f>
        <v>R-PJM</v>
      </c>
      <c r="S46" s="24" t="str">
        <f>[1]!snldata("12",D46, "231906")</f>
        <v>PJM</v>
      </c>
      <c r="T46" s="26"/>
      <c r="U46" s="24" t="str">
        <f>[1]!snldata("12",D46, "221802")</f>
        <v>IL</v>
      </c>
      <c r="V46" s="24" t="str">
        <f>[1]!snldata("12",D46, "221801")</f>
        <v>Will</v>
      </c>
      <c r="W46" s="24" t="str">
        <f>[1]!snldata("12",D46, "221800")</f>
        <v>Joliet</v>
      </c>
      <c r="X46" s="16" t="str">
        <f>[1]!snldata("12",D46, "241235")</f>
        <v>NA</v>
      </c>
      <c r="Y46" s="16" t="str">
        <f>[1]!snldata("12",D46, "241236")</f>
        <v>NA</v>
      </c>
      <c r="Z46" s="27" t="str">
        <f>[1]!snldata("12",D46,"241233")</f>
        <v>NA</v>
      </c>
      <c r="AA46" s="28" t="str">
        <f>[1]!snldata("12",D46, "222074")</f>
        <v/>
      </c>
      <c r="AB46" s="16" t="str">
        <f>[1]!snldata("12",$D46, "229694")</f>
        <v>Acid Rain</v>
      </c>
      <c r="AC46" s="16" t="str">
        <f>[1]!snldata("12",$D46, "229695")</f>
        <v>CAIR NOx Ozone Season</v>
      </c>
      <c r="AD46" s="16" t="str">
        <f>[1]!snldata("12",$D46, "229697")</f>
        <v/>
      </c>
      <c r="AE46" s="16" t="str">
        <f>[1]!snldata("12",$D46, "222078")</f>
        <v>No</v>
      </c>
      <c r="AF46" s="16" t="str">
        <f>[1]!snldata("12",$D46, "255708")</f>
        <v>Yes</v>
      </c>
      <c r="AG46" s="16" t="str">
        <f>[1]!snldata("12",D46, "243303")</f>
        <v/>
      </c>
      <c r="AH46" s="29">
        <f>[1]!snldata("12",D46, "249581", "12/31/2016")</f>
        <v>17535527</v>
      </c>
      <c r="AI46" s="29">
        <f>[1]!snldata("12",$D46, "249581", "12/31/2015")</f>
        <v>58143150</v>
      </c>
      <c r="AJ46" s="29">
        <f>[1]!snldata("12",$D46, "249581", "12/31/2014")</f>
        <v>56924836</v>
      </c>
      <c r="AK46" s="29">
        <f>[1]!snldata("12",$D46, "249581", "12/31/2013")</f>
        <v>60138388</v>
      </c>
      <c r="AL46" s="29">
        <f>[1]!snldata("12",$D46, "249581", "12/31/2012")</f>
        <v>55766448</v>
      </c>
      <c r="AM46" s="29">
        <f>[1]!snldata("12",$D46, "224014", "2016Y")</f>
        <v>10952</v>
      </c>
      <c r="AN46" s="29">
        <f>[1]!snldata("12",$D46, "224014", "2015Y")</f>
        <v>10636</v>
      </c>
      <c r="AO46" s="29">
        <f>[1]!snldata("12",$D46, "224014", "2014Y")</f>
        <v>11247</v>
      </c>
      <c r="AP46" s="29">
        <f>[1]!snldata("12",$D46, "224014", "2013Y")</f>
        <v>10643</v>
      </c>
      <c r="AQ46" s="29">
        <f>[1]!snldata("12",$D46, "224014", "2012Y")</f>
        <v>10855</v>
      </c>
      <c r="AR46" s="29">
        <f>[1]!snldata("12",$D46, "224013", "2016Y")</f>
        <v>1601067</v>
      </c>
      <c r="AS46" s="29">
        <f>[1]!snldata("12",$D46, "224013", "2015Y")</f>
        <v>5466753</v>
      </c>
      <c r="AT46" s="29">
        <f>[1]!snldata("12",$D46, "224013", "2014Y")</f>
        <v>5061426</v>
      </c>
      <c r="AU46" s="29">
        <f>[1]!snldata("12",$D46, "224013", "2013Y")</f>
        <v>5650354</v>
      </c>
      <c r="AV46" s="29">
        <f>[1]!snldata("12",$D46, "224013", "2012Y")</f>
        <v>5137259</v>
      </c>
      <c r="AW46" s="27">
        <f>[1]!snldata("12",$D46, "224015", "2016Y")</f>
        <v>17.458892081736909</v>
      </c>
      <c r="AX46" s="27">
        <f>[1]!snldata("12",$D46, "224015", "2015Y")</f>
        <v>59.775724295386553</v>
      </c>
      <c r="AY46" s="27">
        <f>[1]!snldata("12",$D46, "224015", "2014Y")</f>
        <v>55.343712276281948</v>
      </c>
      <c r="AZ46" s="27">
        <f>[1]!snldata("12",$D46, "224015", "2013Y")</f>
        <v>61.783293094700745</v>
      </c>
      <c r="BA46" s="27">
        <f>[1]!snldata("12",$D46, "224015", "2012Y")</f>
        <v>56.019423594972402</v>
      </c>
      <c r="BB46" s="27">
        <f>[1]!snldata("12",$D46, "249583", "12/31/2016")</f>
        <v>2.9618350000000002</v>
      </c>
      <c r="BC46" s="27">
        <f>[1]!snldata("12",$D46, "249583", "12/31/2015")</f>
        <v>1.42215</v>
      </c>
      <c r="BD46" s="27">
        <f>[1]!snldata("12",$D46, "249583", "12/31/2014")</f>
        <v>2.8131949999999999</v>
      </c>
      <c r="BE46" s="27">
        <f>[1]!snldata("12",$D46, "249583", "12/31/2013")</f>
        <v>2.5954220000000001</v>
      </c>
      <c r="BF46" s="27">
        <f>[1]!snldata("12",$D46, "249583", "12/31/2012")</f>
        <v>2.7731889999999999</v>
      </c>
      <c r="BG46" s="27">
        <f>[1]!snldata("12",$D46, "249588", "12/31/2016")</f>
        <v>10.632884000000001</v>
      </c>
      <c r="BH46" s="27">
        <f>[1]!snldata("12",$D46, "249588", "12/31/2015")</f>
        <v>10.734767</v>
      </c>
      <c r="BI46" s="27">
        <f>[1]!snldata("12",$D46, "249588", "12/31/2014")</f>
        <v>26.459486999999999</v>
      </c>
      <c r="BJ46" s="27">
        <f>[1]!snldata("12",$D46, "249588", "12/31/2013")</f>
        <v>26.241040999999999</v>
      </c>
      <c r="BK46" s="27">
        <f>[1]!snldata("12",$D46, "249588", "12/31/2012")</f>
        <v>26.659025</v>
      </c>
      <c r="BL46" s="27">
        <f>[1]!snldata("12",$D46, "249589", "12/31/2016")</f>
        <v>31.527424</v>
      </c>
      <c r="BM46" s="27">
        <f>[1]!snldata("12",$D46, "249589", "12/31/2015")</f>
        <v>20.660074000000002</v>
      </c>
      <c r="BN46" s="27">
        <f>[1]!snldata("12",$D46, "249589", "12/31/2014")</f>
        <v>27.104071000000001</v>
      </c>
      <c r="BO46" s="27">
        <f>[1]!snldata("12",$D46, "249589", "12/31/2013")</f>
        <v>24.058869999999999</v>
      </c>
      <c r="BP46" s="27">
        <f>[1]!snldata("12",$D46, "249589", "12/31/2012")</f>
        <v>25.343356</v>
      </c>
      <c r="BQ46" s="16" t="str">
        <f>[1]!snldata("12",$D46, "249597", "12/31/2016")</f>
        <v>EIA 923 (767 - Page 4 Generator Data)</v>
      </c>
      <c r="BR46" s="29" t="str">
        <f>[1]!snldata("12",$D46, "225552", "2016Y")</f>
        <v>NA</v>
      </c>
      <c r="BS46" s="17" t="s">
        <v>104</v>
      </c>
    </row>
    <row r="47" spans="1:71" x14ac:dyDescent="0.2">
      <c r="A47" s="19" t="s">
        <v>145</v>
      </c>
      <c r="C47" s="20" t="s">
        <v>189</v>
      </c>
      <c r="D47" s="20">
        <v>9026</v>
      </c>
      <c r="E47" s="24" t="str">
        <f>[1]!snldata("12",D47,"229507")</f>
        <v>Midwest Generation, LLC</v>
      </c>
      <c r="F47" s="24" t="str">
        <f>[1]!snldata("12",D47, "221692")</f>
        <v>Midwest Generation EME LLC</v>
      </c>
      <c r="G47" s="47">
        <v>282</v>
      </c>
      <c r="H47" s="41" t="s">
        <v>13</v>
      </c>
      <c r="I47" s="41">
        <v>5</v>
      </c>
      <c r="J47" s="42">
        <f>[1]!snldata("12",D47,"221708")</f>
        <v>100</v>
      </c>
      <c r="K47" s="25" t="str">
        <f>IFERROR([1]!snldata("12",D47, "221969"),0)</f>
        <v>NA</v>
      </c>
      <c r="L47" s="50" t="s">
        <v>14</v>
      </c>
      <c r="M47" s="24" t="str">
        <f>[1]!snldata("12",D47, "241198")</f>
        <v>Steam Turbine</v>
      </c>
      <c r="N47" s="24" t="str">
        <f>[1]!snldata("12",D47, "221981")</f>
        <v>Gas</v>
      </c>
      <c r="O47" s="24" t="str">
        <f>[1]!snldata("12",D47, "246613")</f>
        <v/>
      </c>
      <c r="P47" s="24">
        <f>[1]!snldata("12",D47, "221972")</f>
        <v>1959</v>
      </c>
      <c r="Q47" s="24" t="str">
        <f>[1]!snldata("12",D47, "229687")</f>
        <v>RFC</v>
      </c>
      <c r="R47" s="24" t="str">
        <f>[1]!snldata("12",D47, "229688")</f>
        <v>R-PJM</v>
      </c>
      <c r="S47" s="24" t="str">
        <f>[1]!snldata("12",D47, "231906")</f>
        <v>PJM</v>
      </c>
      <c r="T47" s="26"/>
      <c r="U47" s="24" t="str">
        <f>[1]!snldata("12",D47, "221802")</f>
        <v>IL</v>
      </c>
      <c r="V47" s="24" t="str">
        <f>[1]!snldata("12",D47, "221801")</f>
        <v>Will</v>
      </c>
      <c r="W47" s="24" t="str">
        <f>[1]!snldata("12",D47, "221800")</f>
        <v>Joliet</v>
      </c>
      <c r="X47" s="16" t="str">
        <f>[1]!snldata("12",D47, "241235")</f>
        <v>NA</v>
      </c>
      <c r="Y47" s="16" t="str">
        <f>[1]!snldata("12",D47, "241236")</f>
        <v>NA</v>
      </c>
      <c r="Z47" s="27" t="str">
        <f>[1]!snldata("12",D47,"241233")</f>
        <v>NA</v>
      </c>
      <c r="AA47" s="28" t="str">
        <f>[1]!snldata("12",D47, "222074")</f>
        <v/>
      </c>
      <c r="AB47" s="16" t="str">
        <f>[1]!snldata("12",$D47, "229694")</f>
        <v>Acid Rain</v>
      </c>
      <c r="AC47" s="16" t="str">
        <f>[1]!snldata("12",$D47, "229695")</f>
        <v>CAIR NOx Ozone Season</v>
      </c>
      <c r="AD47" s="16" t="str">
        <f>[1]!snldata("12",$D47, "229697")</f>
        <v/>
      </c>
      <c r="AE47" s="16" t="str">
        <f>[1]!snldata("12",$D47, "222078")</f>
        <v>No</v>
      </c>
      <c r="AF47" s="16" t="str">
        <f>[1]!snldata("12",$D47, "255708")</f>
        <v>Yes</v>
      </c>
      <c r="AG47" s="16" t="str">
        <f>[1]!snldata("12",D47, "243303")</f>
        <v/>
      </c>
      <c r="AH47" s="29">
        <f>[1]!snldata("12",D47, "249581", "12/31/2016")</f>
        <v>2531670</v>
      </c>
      <c r="AI47" s="29">
        <f>[1]!snldata("12",$D47, "249581", "12/31/2015")</f>
        <v>14167320</v>
      </c>
      <c r="AJ47" s="29">
        <f>[1]!snldata("12",$D47, "249581", "12/31/2014")</f>
        <v>12487256</v>
      </c>
      <c r="AK47" s="29">
        <f>[1]!snldata("12",$D47, "249581", "12/31/2013")</f>
        <v>15512104</v>
      </c>
      <c r="AL47" s="29">
        <f>[1]!snldata("12",$D47, "249581", "12/31/2012")</f>
        <v>11666323</v>
      </c>
      <c r="AM47" s="29">
        <f>[1]!snldata("12",$D47, "224014", "2016Y")</f>
        <v>12244</v>
      </c>
      <c r="AN47" s="29">
        <f>[1]!snldata("12",$D47, "224014", "2015Y")</f>
        <v>11193</v>
      </c>
      <c r="AO47" s="29">
        <f>[1]!snldata("12",$D47, "224014", "2014Y")</f>
        <v>11087</v>
      </c>
      <c r="AP47" s="29">
        <f>[1]!snldata("12",$D47, "224014", "2013Y")</f>
        <v>11909</v>
      </c>
      <c r="AQ47" s="29">
        <f>[1]!snldata("12",$D47, "224014", "2012Y")</f>
        <v>12860</v>
      </c>
      <c r="AR47" s="29">
        <f>[1]!snldata("12",$D47, "224013", "2016Y")</f>
        <v>206765</v>
      </c>
      <c r="AS47" s="29">
        <f>[1]!snldata("12",$D47, "224013", "2015Y")</f>
        <v>1265697</v>
      </c>
      <c r="AT47" s="29">
        <f>[1]!snldata("12",$D47, "224013", "2014Y")</f>
        <v>1126329</v>
      </c>
      <c r="AU47" s="29">
        <f>[1]!snldata("12",$D47, "224013", "2013Y")</f>
        <v>1302586</v>
      </c>
      <c r="AV47" s="29">
        <f>[1]!snldata("12",$D47, "224013", "2012Y")</f>
        <v>907152</v>
      </c>
      <c r="AW47" s="27">
        <f>[1]!snldata("12",$D47, "224015", "2016Y")</f>
        <v>7.4964396760757834</v>
      </c>
      <c r="AX47" s="27">
        <f>[1]!snldata("12",$D47, "224015", "2015Y")</f>
        <v>46.014636593665472</v>
      </c>
      <c r="AY47" s="27">
        <f>[1]!snldata("12",$D47, "224015", "2014Y")</f>
        <v>40.947888491405635</v>
      </c>
      <c r="AZ47" s="27">
        <f>[1]!snldata("12",$D47, "224015", "2013Y")</f>
        <v>47.355742663525582</v>
      </c>
      <c r="BA47" s="27">
        <f>[1]!snldata("12",$D47, "224015", "2012Y")</f>
        <v>32.889561797361736</v>
      </c>
      <c r="BB47" s="27">
        <f>[1]!snldata("12",$D47, "249583", "12/31/2016")</f>
        <v>11.588272</v>
      </c>
      <c r="BC47" s="27">
        <f>[1]!snldata("12",$D47, "249583", "12/31/2015")</f>
        <v>2.1693509999999998</v>
      </c>
      <c r="BD47" s="27">
        <f>[1]!snldata("12",$D47, "249583", "12/31/2014")</f>
        <v>4.4832539999999996</v>
      </c>
      <c r="BE47" s="27">
        <f>[1]!snldata("12",$D47, "249583", "12/31/2013")</f>
        <v>4.032222</v>
      </c>
      <c r="BF47" s="27">
        <f>[1]!snldata("12",$D47, "249583", "12/31/2012")</f>
        <v>5.5844469999999999</v>
      </c>
      <c r="BG47" s="27">
        <f>[1]!snldata("12",$D47, "249588", "12/31/2016")</f>
        <v>14.894952999999999</v>
      </c>
      <c r="BH47" s="27">
        <f>[1]!snldata("12",$D47, "249588", "12/31/2015")</f>
        <v>13.112454</v>
      </c>
      <c r="BI47" s="27">
        <f>[1]!snldata("12",$D47, "249588", "12/31/2014")</f>
        <v>23.529122000000001</v>
      </c>
      <c r="BJ47" s="27">
        <f>[1]!snldata("12",$D47, "249588", "12/31/2013")</f>
        <v>21.052372999999999</v>
      </c>
      <c r="BK47" s="27">
        <f>[1]!snldata("12",$D47, "249588", "12/31/2012")</f>
        <v>25.19023</v>
      </c>
      <c r="BL47" s="27">
        <f>[1]!snldata("12",$D47, "249589", "12/31/2016")</f>
        <v>57.033926999999998</v>
      </c>
      <c r="BM47" s="27">
        <f>[1]!snldata("12",$D47, "249589", "12/31/2015")</f>
        <v>24.070374000000001</v>
      </c>
      <c r="BN47" s="27">
        <f>[1]!snldata("12",$D47, "249589", "12/31/2014")</f>
        <v>30.206091000000001</v>
      </c>
      <c r="BO47" s="27">
        <f>[1]!snldata("12",$D47, "249589", "12/31/2013")</f>
        <v>28.866235</v>
      </c>
      <c r="BP47" s="27">
        <f>[1]!snldata("12",$D47, "249589", "12/31/2012")</f>
        <v>35.549568999999998</v>
      </c>
      <c r="BQ47" s="16" t="str">
        <f>[1]!snldata("12",$D47, "249597", "12/31/2016")</f>
        <v>EIA 923 (767 - Page 4 Generator Data)</v>
      </c>
      <c r="BR47" s="29" t="str">
        <f>[1]!snldata("12",$D47, "225552", "2016Y")</f>
        <v>NA</v>
      </c>
      <c r="BS47" s="17" t="s">
        <v>103</v>
      </c>
    </row>
    <row r="48" spans="1:71" x14ac:dyDescent="0.2">
      <c r="A48" s="19" t="s">
        <v>145</v>
      </c>
      <c r="C48" s="20" t="s">
        <v>190</v>
      </c>
      <c r="D48" s="20">
        <v>4138</v>
      </c>
      <c r="E48" s="24" t="str">
        <f>[1]!snldata("12",D48,"229507")</f>
        <v>Multi-Owned</v>
      </c>
      <c r="F48" s="24" t="str">
        <f>[1]!snldata("12",D48, "221692")</f>
        <v>NRG Northeast Generating LLC</v>
      </c>
      <c r="G48" s="48">
        <v>346.29</v>
      </c>
      <c r="J48" s="42" t="str">
        <f>[1]!snldata("12",D48,"221708")</f>
        <v>NA</v>
      </c>
      <c r="K48" s="25" t="str">
        <f>IFERROR([1]!snldata("12",D48, "221969"),0)</f>
        <v>NA</v>
      </c>
      <c r="L48" s="50" t="s">
        <v>14</v>
      </c>
      <c r="M48" s="24" t="str">
        <f>[1]!snldata("12",D48, "241198")</f>
        <v>Steam Turbine</v>
      </c>
      <c r="N48" s="24" t="str">
        <f>[1]!snldata("12",D48, "221981")</f>
        <v>Coal</v>
      </c>
      <c r="O48" s="24" t="str">
        <f>[1]!snldata("12",D48, "246613")</f>
        <v/>
      </c>
      <c r="P48" s="24">
        <f>[1]!snldata("12",D48, "221972")</f>
        <v>1967</v>
      </c>
      <c r="Q48" s="24" t="str">
        <f>[1]!snldata("12",D48, "229687")</f>
        <v>RFC</v>
      </c>
      <c r="R48" s="24" t="str">
        <f>[1]!snldata("12",D48, "229688")</f>
        <v>R-PJM</v>
      </c>
      <c r="S48" s="24" t="str">
        <f>[1]!snldata("12",D48, "231906")</f>
        <v>PJM</v>
      </c>
      <c r="T48" s="26"/>
      <c r="U48" s="24" t="str">
        <f>[1]!snldata("12",D48, "221802")</f>
        <v>PA</v>
      </c>
      <c r="V48" s="24" t="str">
        <f>[1]!snldata("12",D48, "221801")</f>
        <v>Armstrong</v>
      </c>
      <c r="W48" s="24" t="str">
        <f>[1]!snldata("12",D48, "221800")</f>
        <v>Shelocta</v>
      </c>
      <c r="X48" s="16" t="str">
        <f>[1]!snldata("12",D48, "241235")</f>
        <v>NA</v>
      </c>
      <c r="Y48" s="16" t="str">
        <f>[1]!snldata("12",D48, "241236")</f>
        <v>NA</v>
      </c>
      <c r="Z48" s="27" t="str">
        <f>[1]!snldata("12",D48,"241233")</f>
        <v>NA</v>
      </c>
      <c r="AA48" s="28" t="str">
        <f>[1]!snldata("12",D48, "222074")</f>
        <v/>
      </c>
      <c r="AB48" s="16" t="str">
        <f>[1]!snldata("12",$D48, "229694")</f>
        <v>Acid Rain</v>
      </c>
      <c r="AC48" s="16" t="str">
        <f>[1]!snldata("12",$D48, "229695")</f>
        <v>CAIR NOx Ozone Season</v>
      </c>
      <c r="AD48" s="16" t="str">
        <f>[1]!snldata("12",$D48, "229697")</f>
        <v/>
      </c>
      <c r="AE48" s="16" t="str">
        <f>[1]!snldata("12",$D48, "222078")</f>
        <v>Yes</v>
      </c>
      <c r="AF48" s="16" t="str">
        <f>[1]!snldata("12",$D48, "255708")</f>
        <v>No</v>
      </c>
      <c r="AG48" s="16" t="str">
        <f>[1]!snldata("12",D48, "243303")</f>
        <v/>
      </c>
      <c r="AH48" s="29">
        <f>[1]!snldata("12",D48, "249581", "12/31/2016")</f>
        <v>104042799</v>
      </c>
      <c r="AI48" s="29">
        <f>[1]!snldata("12",$D48, "249581", "12/31/2015")</f>
        <v>94459437</v>
      </c>
      <c r="AJ48" s="29">
        <f>[1]!snldata("12",$D48, "249581", "12/31/2014")</f>
        <v>111070391</v>
      </c>
      <c r="AK48" s="29">
        <f>[1]!snldata("12",$D48, "249581", "12/31/2013")</f>
        <v>117873184</v>
      </c>
      <c r="AL48" s="29">
        <f>[1]!snldata("12",$D48, "249581", "12/31/2012")</f>
        <v>91702540</v>
      </c>
      <c r="AM48" s="29">
        <f>[1]!snldata("12",$D48, "224014", "2016Y")</f>
        <v>10185</v>
      </c>
      <c r="AN48" s="29">
        <f>[1]!snldata("12",$D48, "224014", "2015Y")</f>
        <v>9928</v>
      </c>
      <c r="AO48" s="29">
        <f>[1]!snldata("12",$D48, "224014", "2014Y")</f>
        <v>9638</v>
      </c>
      <c r="AP48" s="29">
        <f>[1]!snldata("12",$D48, "224014", "2013Y")</f>
        <v>9464</v>
      </c>
      <c r="AQ48" s="29">
        <f>[1]!snldata("12",$D48, "224014", "2012Y")</f>
        <v>9630</v>
      </c>
      <c r="AR48" s="29">
        <f>[1]!snldata("12",$D48, "224013", "2016Y")</f>
        <v>10215156</v>
      </c>
      <c r="AS48" s="29">
        <f>[1]!snldata("12",$D48, "224013", "2015Y")</f>
        <v>9514762</v>
      </c>
      <c r="AT48" s="29">
        <f>[1]!snldata("12",$D48, "224013", "2014Y")</f>
        <v>11524331</v>
      </c>
      <c r="AU48" s="29">
        <f>[1]!snldata("12",$D48, "224013", "2013Y")</f>
        <v>12455241</v>
      </c>
      <c r="AV48" s="29">
        <f>[1]!snldata("12",$D48, "224013", "2012Y")</f>
        <v>9522766</v>
      </c>
      <c r="AW48" s="27">
        <f>[1]!snldata("12",$D48, "224015", "2016Y")</f>
        <v>68.407505625200898</v>
      </c>
      <c r="AX48" s="27">
        <f>[1]!snldata("12",$D48, "224015", "2015Y")</f>
        <v>63.891767391888266</v>
      </c>
      <c r="AY48" s="27">
        <f>[1]!snldata("12",$D48, "224015", "2014Y")</f>
        <v>77.386052914316409</v>
      </c>
      <c r="AZ48" s="27">
        <f>[1]!snldata("12",$D48, "224015", "2013Y")</f>
        <v>83.637127316680093</v>
      </c>
      <c r="BA48" s="27">
        <f>[1]!snldata("12",$D48, "224015", "2012Y")</f>
        <v>63.770799849994646</v>
      </c>
      <c r="BB48" s="27">
        <f>[1]!snldata("12",$D48, "249583", "12/31/2016")</f>
        <v>2.4157310000000001</v>
      </c>
      <c r="BC48" s="27">
        <f>[1]!snldata("12",$D48, "249583", "12/31/2015")</f>
        <v>2.498192</v>
      </c>
      <c r="BD48" s="27">
        <f>[1]!snldata("12",$D48, "249583", "12/31/2014")</f>
        <v>2.121048</v>
      </c>
      <c r="BE48" s="27">
        <f>[1]!snldata("12",$D48, "249583", "12/31/2013")</f>
        <v>1.9939150000000001</v>
      </c>
      <c r="BF48" s="27">
        <f>[1]!snldata("12",$D48, "249583", "12/31/2012")</f>
        <v>2.4076590000000002</v>
      </c>
      <c r="BG48" s="27">
        <f>[1]!snldata("12",$D48, "249588", "12/31/2016")</f>
        <v>28.058720999999998</v>
      </c>
      <c r="BH48" s="27">
        <f>[1]!snldata("12",$D48, "249588", "12/31/2015")</f>
        <v>28.619589999999999</v>
      </c>
      <c r="BI48" s="27">
        <f>[1]!snldata("12",$D48, "249588", "12/31/2014")</f>
        <v>26.900279000000001</v>
      </c>
      <c r="BJ48" s="27">
        <f>[1]!snldata("12",$D48, "249588", "12/31/2013")</f>
        <v>27.020105999999998</v>
      </c>
      <c r="BK48" s="27">
        <f>[1]!snldata("12",$D48, "249588", "12/31/2012")</f>
        <v>26.879142000000002</v>
      </c>
      <c r="BL48" s="27">
        <f>[1]!snldata("12",$D48, "249589", "12/31/2016")</f>
        <v>30.216356999999999</v>
      </c>
      <c r="BM48" s="27">
        <f>[1]!snldata("12",$D48, "249589", "12/31/2015")</f>
        <v>36.386310999999999</v>
      </c>
      <c r="BN48" s="27">
        <f>[1]!snldata("12",$D48, "249589", "12/31/2014")</f>
        <v>37.402472000000003</v>
      </c>
      <c r="BO48" s="27">
        <f>[1]!snldata("12",$D48, "249589", "12/31/2013")</f>
        <v>31.999711000000001</v>
      </c>
      <c r="BP48" s="27">
        <f>[1]!snldata("12",$D48, "249589", "12/31/2012")</f>
        <v>37.165581000000003</v>
      </c>
      <c r="BQ48" s="16" t="str">
        <f>[1]!snldata("12",$D48, "249597", "12/31/2016")</f>
        <v>EIA 923 (767 - Page 4 Generator Data)</v>
      </c>
      <c r="BR48" s="29" t="str">
        <f>[1]!snldata("12",$D48, "225552", "2016Y")</f>
        <v>NA</v>
      </c>
    </row>
    <row r="49" spans="1:70" x14ac:dyDescent="0.2">
      <c r="A49" s="19" t="s">
        <v>145</v>
      </c>
      <c r="C49" s="20" t="s">
        <v>191</v>
      </c>
      <c r="D49" s="20">
        <v>4139</v>
      </c>
      <c r="E49" s="24" t="str">
        <f>[1]!snldata("12",D49,"229507")</f>
        <v>Multi-Owned</v>
      </c>
      <c r="F49" s="24" t="str">
        <f>[1]!snldata("12",D49, "221692")</f>
        <v>NRG Northeast Generating LLC</v>
      </c>
      <c r="G49" s="48">
        <v>2.2799999999999998</v>
      </c>
      <c r="J49" s="42" t="str">
        <f>[1]!snldata("12",D49,"221708")</f>
        <v>NA</v>
      </c>
      <c r="K49" s="25" t="str">
        <f>IFERROR([1]!snldata("12",D49, "221969"),0)</f>
        <v>NA</v>
      </c>
      <c r="L49" s="50" t="s">
        <v>14</v>
      </c>
      <c r="M49" s="24" t="str">
        <f>[1]!snldata("12",D49, "241198")</f>
        <v>Internal Combustion</v>
      </c>
      <c r="N49" s="24" t="str">
        <f>[1]!snldata("12",D49, "221981")</f>
        <v>Oil</v>
      </c>
      <c r="O49" s="24" t="str">
        <f>[1]!snldata("12",D49, "246613")</f>
        <v/>
      </c>
      <c r="P49" s="24">
        <f>[1]!snldata("12",D49, "221972")</f>
        <v>1968</v>
      </c>
      <c r="Q49" s="24" t="str">
        <f>[1]!snldata("12",D49, "229687")</f>
        <v>RFC</v>
      </c>
      <c r="R49" s="24" t="str">
        <f>[1]!snldata("12",D49, "229688")</f>
        <v>R-PJM</v>
      </c>
      <c r="S49" s="24" t="str">
        <f>[1]!snldata("12",D49, "231906")</f>
        <v>PJM</v>
      </c>
      <c r="T49" s="26"/>
      <c r="U49" s="24" t="str">
        <f>[1]!snldata("12",D49, "221802")</f>
        <v>PA</v>
      </c>
      <c r="V49" s="24" t="str">
        <f>[1]!snldata("12",D49, "221801")</f>
        <v>Armstrong</v>
      </c>
      <c r="W49" s="24" t="str">
        <f>[1]!snldata("12",D49, "221800")</f>
        <v>Shelocta</v>
      </c>
      <c r="X49" s="16" t="str">
        <f>[1]!snldata("12",D49, "241235")</f>
        <v>NA</v>
      </c>
      <c r="Y49" s="16" t="str">
        <f>[1]!snldata("12",D49, "241236")</f>
        <v>NA</v>
      </c>
      <c r="Z49" s="27" t="str">
        <f>[1]!snldata("12",D49,"241233")</f>
        <v>NA</v>
      </c>
      <c r="AA49" s="28" t="str">
        <f>[1]!snldata("12",D49, "222074")</f>
        <v/>
      </c>
      <c r="AB49" s="16" t="str">
        <f>[1]!snldata("12",$D49, "229694")</f>
        <v/>
      </c>
      <c r="AC49" s="16" t="str">
        <f>[1]!snldata("12",$D49, "229695")</f>
        <v/>
      </c>
      <c r="AD49" s="16" t="str">
        <f>[1]!snldata("12",$D49, "229697")</f>
        <v/>
      </c>
      <c r="AE49" s="16" t="str">
        <f>[1]!snldata("12",$D49, "222078")</f>
        <v>No</v>
      </c>
      <c r="AF49" s="16" t="str">
        <f>[1]!snldata("12",$D49, "255708")</f>
        <v>No</v>
      </c>
      <c r="AG49" s="16" t="str">
        <f>[1]!snldata("12",D49, "243303")</f>
        <v/>
      </c>
      <c r="AH49" s="29">
        <f>[1]!snldata("12",D49, "249581", "12/31/2016")</f>
        <v>1306</v>
      </c>
      <c r="AI49" s="29">
        <f>[1]!snldata("12",$D49, "249581", "12/31/2015")</f>
        <v>1983</v>
      </c>
      <c r="AJ49" s="29">
        <f>[1]!snldata("12",$D49, "249581", "12/31/2014")</f>
        <v>5462</v>
      </c>
      <c r="AK49" s="29">
        <f>[1]!snldata("12",$D49, "249581", "12/31/2013")</f>
        <v>2153</v>
      </c>
      <c r="AL49" s="29">
        <f>[1]!snldata("12",$D49, "249581", "12/31/2012")</f>
        <v>6478</v>
      </c>
      <c r="AM49" s="29">
        <f>[1]!snldata("12",$D49, "224014", "2016Y")</f>
        <v>17649</v>
      </c>
      <c r="AN49" s="29">
        <f>[1]!snldata("12",$D49, "224014", "2015Y")</f>
        <v>29597</v>
      </c>
      <c r="AO49" s="29">
        <f>[1]!snldata("12",$D49, "224014", "2014Y")</f>
        <v>10152</v>
      </c>
      <c r="AP49" s="29">
        <f>[1]!snldata("12",$D49, "224014", "2013Y")</f>
        <v>10156</v>
      </c>
      <c r="AQ49" s="29">
        <f>[1]!snldata("12",$D49, "224014", "2012Y")</f>
        <v>10348</v>
      </c>
      <c r="AR49" s="29">
        <f>[1]!snldata("12",$D49, "224013", "2016Y")</f>
        <v>74</v>
      </c>
      <c r="AS49" s="29">
        <f>[1]!snldata("12",$D49, "224013", "2015Y")</f>
        <v>67</v>
      </c>
      <c r="AT49" s="29">
        <f>[1]!snldata("12",$D49, "224013", "2014Y")</f>
        <v>538</v>
      </c>
      <c r="AU49" s="29">
        <f>[1]!snldata("12",$D49, "224013", "2013Y")</f>
        <v>212</v>
      </c>
      <c r="AV49" s="29">
        <f>[1]!snldata("12",$D49, "224013", "2012Y")</f>
        <v>626</v>
      </c>
      <c r="AW49" s="27">
        <f>[1]!snldata("12",$D49, "224015", "2016Y")</f>
        <v>7.521792870153525E-2</v>
      </c>
      <c r="AX49" s="27">
        <f>[1]!snldata("12",$D49, "224015", "2015Y")</f>
        <v>6.8289302022178741E-2</v>
      </c>
      <c r="AY49" s="27">
        <f>[1]!snldata("12",$D49, "224015", "2014Y")</f>
        <v>0.54835290280495763</v>
      </c>
      <c r="AZ49" s="27">
        <f>[1]!snldata("12",$D49, "224015", "2013Y")</f>
        <v>0.21607958251793868</v>
      </c>
      <c r="BA49" s="27">
        <f>[1]!snldata("12",$D49, "224015", "2012Y")</f>
        <v>0.63630301847514958</v>
      </c>
      <c r="BB49" s="27">
        <f>[1]!snldata("12",$D49, "249583", "12/31/2016")</f>
        <v>256.19407100000001</v>
      </c>
      <c r="BC49" s="27">
        <f>[1]!snldata("12",$D49, "249583", "12/31/2015")</f>
        <v>579.28653799999995</v>
      </c>
      <c r="BD49" s="27">
        <f>[1]!snldata("12",$D49, "249583", "12/31/2014")</f>
        <v>72.260592000000003</v>
      </c>
      <c r="BE49" s="27">
        <f>[1]!snldata("12",$D49, "249583", "12/31/2013")</f>
        <v>286.325715</v>
      </c>
      <c r="BF49" s="27">
        <f>[1]!snldata("12",$D49, "249583", "12/31/2012")</f>
        <v>70.049768</v>
      </c>
      <c r="BG49" s="27">
        <f>[1]!snldata("12",$D49, "249588", "12/31/2016")</f>
        <v>9.8482810000000001</v>
      </c>
      <c r="BH49" s="27">
        <f>[1]!snldata("12",$D49, "249588", "12/31/2015")</f>
        <v>10.464097000000001</v>
      </c>
      <c r="BI49" s="27">
        <f>[1]!snldata("12",$D49, "249588", "12/31/2014")</f>
        <v>7.8908579999999997</v>
      </c>
      <c r="BJ49" s="27">
        <f>[1]!snldata("12",$D49, "249588", "12/31/2013")</f>
        <v>11.865107</v>
      </c>
      <c r="BK49" s="27">
        <f>[1]!snldata("12",$D49, "249588", "12/31/2012")</f>
        <v>9.4807269999999999</v>
      </c>
      <c r="BL49" s="27">
        <f>[1]!snldata("12",$D49, "249589", "12/31/2016")</f>
        <v>1919.590459</v>
      </c>
      <c r="BM49" s="27">
        <f>[1]!snldata("12",$D49, "249589", "12/31/2015")</f>
        <v>2680.0973439999998</v>
      </c>
      <c r="BN49" s="27">
        <f>[1]!snldata("12",$D49, "249589", "12/31/2014")</f>
        <v>438.99309599999998</v>
      </c>
      <c r="BO49" s="27">
        <f>[1]!snldata("12",$D49, "249589", "12/31/2013")</f>
        <v>1131.860111</v>
      </c>
      <c r="BP49" s="27">
        <f>[1]!snldata("12",$D49, "249589", "12/31/2012")</f>
        <v>465.26290599999999</v>
      </c>
      <c r="BQ49" s="16" t="str">
        <f>[1]!snldata("12",$D49, "249597", "12/31/2016")</f>
        <v>EIA 923 based on unit capacity allocation</v>
      </c>
      <c r="BR49" s="29" t="str">
        <f>[1]!snldata("12",$D49, "225552", "2016Y")</f>
        <v>NA</v>
      </c>
    </row>
    <row r="50" spans="1:70" x14ac:dyDescent="0.2">
      <c r="A50" s="19" t="s">
        <v>150</v>
      </c>
      <c r="C50" s="20" t="s">
        <v>192</v>
      </c>
      <c r="D50" s="20">
        <v>4367</v>
      </c>
      <c r="E50" s="24" t="str">
        <f>[1]!snldata("12",D50,"229507")</f>
        <v>NRG Texas Power LLC</v>
      </c>
      <c r="F50" s="24" t="str">
        <f>[1]!snldata("12",D50, "221692")</f>
        <v>NRG Texas Power LLC</v>
      </c>
      <c r="G50" s="48">
        <v>1689</v>
      </c>
      <c r="J50" s="42">
        <f>[1]!snldata("12",D50,"221708")</f>
        <v>100</v>
      </c>
      <c r="K50" s="25" t="str">
        <f>IFERROR([1]!snldata("12",D50, "221969"),0)</f>
        <v>NA</v>
      </c>
      <c r="L50" s="50" t="s">
        <v>14</v>
      </c>
      <c r="M50" s="24" t="str">
        <f>[1]!snldata("12",D50, "241198")</f>
        <v>Steam Turbine</v>
      </c>
      <c r="N50" s="24" t="str">
        <f>[1]!snldata("12",D50, "221981")</f>
        <v>Coal</v>
      </c>
      <c r="O50" s="24" t="str">
        <f>[1]!snldata("12",D50, "246613")</f>
        <v>Co-Fired</v>
      </c>
      <c r="P50" s="24">
        <f>[1]!snldata("12",D50, "221972")</f>
        <v>1985</v>
      </c>
      <c r="Q50" s="24" t="str">
        <f>[1]!snldata("12",D50, "229687")</f>
        <v>TRE</v>
      </c>
      <c r="R50" s="24" t="str">
        <f>[1]!snldata("12",D50, "229688")</f>
        <v>TRE</v>
      </c>
      <c r="S50" s="24" t="str">
        <f>[1]!snldata("12",D50, "231906")</f>
        <v>ERCOT</v>
      </c>
      <c r="T50" s="26"/>
      <c r="U50" s="24" t="str">
        <f>[1]!snldata("12",D50, "221802")</f>
        <v>TX</v>
      </c>
      <c r="V50" s="24" t="str">
        <f>[1]!snldata("12",D50, "221801")</f>
        <v>Limestone</v>
      </c>
      <c r="W50" s="24" t="str">
        <f>[1]!snldata("12",D50, "221800")</f>
        <v>Jewett</v>
      </c>
      <c r="X50" s="16" t="str">
        <f>[1]!snldata("12",D50, "241235")</f>
        <v>NA</v>
      </c>
      <c r="Y50" s="16" t="str">
        <f>[1]!snldata("12",D50, "241236")</f>
        <v>NA</v>
      </c>
      <c r="Z50" s="27" t="str">
        <f>[1]!snldata("12",D50,"241233")</f>
        <v>NA</v>
      </c>
      <c r="AA50" s="28" t="str">
        <f>[1]!snldata("12",D50, "222074")</f>
        <v/>
      </c>
      <c r="AB50" s="16" t="str">
        <f>[1]!snldata("12",$D50, "229694")</f>
        <v>Acid Rain</v>
      </c>
      <c r="AC50" s="16" t="str">
        <f>[1]!snldata("12",$D50, "229695")</f>
        <v/>
      </c>
      <c r="AD50" s="16" t="str">
        <f>[1]!snldata("12",$D50, "229697")</f>
        <v/>
      </c>
      <c r="AE50" s="16" t="str">
        <f>[1]!snldata("12",$D50, "222078")</f>
        <v>Yes</v>
      </c>
      <c r="AF50" s="16" t="str">
        <f>[1]!snldata("12",$D50, "255708")</f>
        <v>Yes</v>
      </c>
      <c r="AG50" s="16" t="str">
        <f>[1]!snldata("12",D50, "243303")</f>
        <v/>
      </c>
      <c r="AH50" s="29">
        <f>[1]!snldata("12",D50, "249581", "12/31/2016")</f>
        <v>96798717</v>
      </c>
      <c r="AI50" s="29">
        <f>[1]!snldata("12",$D50, "249581", "12/31/2015")</f>
        <v>96255470</v>
      </c>
      <c r="AJ50" s="29">
        <f>[1]!snldata("12",$D50, "249581", "12/31/2014")</f>
        <v>124424512</v>
      </c>
      <c r="AK50" s="29">
        <f>[1]!snldata("12",$D50, "249581", "12/31/2013")</f>
        <v>132376072</v>
      </c>
      <c r="AL50" s="29">
        <f>[1]!snldata("12",$D50, "249581", "12/31/2012")</f>
        <v>118435052</v>
      </c>
      <c r="AM50" s="29">
        <f>[1]!snldata("12",$D50, "224014", "2016Y")</f>
        <v>10566</v>
      </c>
      <c r="AN50" s="29">
        <f>[1]!snldata("12",$D50, "224014", "2015Y")</f>
        <v>10503</v>
      </c>
      <c r="AO50" s="29">
        <f>[1]!snldata("12",$D50, "224014", "2014Y")</f>
        <v>10389</v>
      </c>
      <c r="AP50" s="29">
        <f>[1]!snldata("12",$D50, "224014", "2013Y")</f>
        <v>10284</v>
      </c>
      <c r="AQ50" s="29">
        <f>[1]!snldata("12",$D50, "224014", "2012Y")</f>
        <v>10284</v>
      </c>
      <c r="AR50" s="29">
        <f>[1]!snldata("12",$D50, "224013", "2016Y")</f>
        <v>9161347</v>
      </c>
      <c r="AS50" s="29">
        <f>[1]!snldata("12",$D50, "224013", "2015Y")</f>
        <v>9164672</v>
      </c>
      <c r="AT50" s="29">
        <f>[1]!snldata("12",$D50, "224013", "2014Y")</f>
        <v>11977246</v>
      </c>
      <c r="AU50" s="29">
        <f>[1]!snldata("12",$D50, "224013", "2013Y")</f>
        <v>12872031</v>
      </c>
      <c r="AV50" s="29">
        <f>[1]!snldata("12",$D50, "224013", "2012Y")</f>
        <v>11516465</v>
      </c>
      <c r="AW50" s="27">
        <f>[1]!snldata("12",$D50, "224015", "2016Y")</f>
        <v>61.750056079140606</v>
      </c>
      <c r="AX50" s="27">
        <f>[1]!snldata("12",$D50, "224015", "2015Y")</f>
        <v>61.94170715156627</v>
      </c>
      <c r="AY50" s="27">
        <f>[1]!snldata("12",$D50, "224015", "2014Y")</f>
        <v>80.951185619547374</v>
      </c>
      <c r="AZ50" s="27">
        <f>[1]!snldata("12",$D50, "224015", "2013Y")</f>
        <v>86.998811812128437</v>
      </c>
      <c r="BA50" s="27">
        <f>[1]!snldata("12",$D50, "224015", "2012Y")</f>
        <v>77.624213948392097</v>
      </c>
      <c r="BB50" s="27">
        <f>[1]!snldata("12",$D50, "249583", "12/31/2016")</f>
        <v>2.5589330000000001</v>
      </c>
      <c r="BC50" s="27">
        <f>[1]!snldata("12",$D50, "249583", "12/31/2015")</f>
        <v>2.520607</v>
      </c>
      <c r="BD50" s="27">
        <f>[1]!snldata("12",$D50, "249583", "12/31/2014")</f>
        <v>2.018256</v>
      </c>
      <c r="BE50" s="27">
        <f>[1]!snldata("12",$D50, "249583", "12/31/2013")</f>
        <v>1.9015040000000001</v>
      </c>
      <c r="BF50" s="27">
        <f>[1]!snldata("12",$D50, "249583", "12/31/2012")</f>
        <v>2.0339459999999998</v>
      </c>
      <c r="BG50" s="27">
        <f>[1]!snldata("12",$D50, "249588", "12/31/2016")</f>
        <v>28.344536000000002</v>
      </c>
      <c r="BH50" s="27">
        <f>[1]!snldata("12",$D50, "249588", "12/31/2015")</f>
        <v>29.020558999999999</v>
      </c>
      <c r="BI50" s="27">
        <f>[1]!snldata("12",$D50, "249588", "12/31/2014")</f>
        <v>27.139717999999998</v>
      </c>
      <c r="BJ50" s="27">
        <f>[1]!snldata("12",$D50, "249588", "12/31/2013")</f>
        <v>27.451720000000002</v>
      </c>
      <c r="BK50" s="27">
        <f>[1]!snldata("12",$D50, "249588", "12/31/2012")</f>
        <v>27.003565999999999</v>
      </c>
      <c r="BL50" s="27">
        <f>[1]!snldata("12",$D50, "249589", "12/31/2016")</f>
        <v>20.130690000000001</v>
      </c>
      <c r="BM50" s="27">
        <f>[1]!snldata("12",$D50, "249589", "12/31/2015")</f>
        <v>21.082688999999998</v>
      </c>
      <c r="BN50" s="27">
        <f>[1]!snldata("12",$D50, "249589", "12/31/2014")</f>
        <v>18.616308</v>
      </c>
      <c r="BO50" s="27">
        <f>[1]!snldata("12",$D50, "249589", "12/31/2013")</f>
        <v>18.150741</v>
      </c>
      <c r="BP50" s="27">
        <f>[1]!snldata("12",$D50, "249589", "12/31/2012")</f>
        <v>18.640888</v>
      </c>
      <c r="BQ50" s="16" t="str">
        <f>[1]!snldata("12",$D50, "249597", "12/31/2016")</f>
        <v>EIA 923 (767 - Page 4 Generator Data)</v>
      </c>
      <c r="BR50" s="29" t="str">
        <f>[1]!snldata("12",$D50, "225552", "2016Y")</f>
        <v>NA</v>
      </c>
    </row>
    <row r="51" spans="1:70" x14ac:dyDescent="0.2">
      <c r="A51" s="19" t="s">
        <v>108</v>
      </c>
      <c r="C51" s="20" t="s">
        <v>193</v>
      </c>
      <c r="D51" s="20">
        <v>8131</v>
      </c>
      <c r="E51" s="24" t="str">
        <f>[1]!snldata("12",D51,"229507")</f>
        <v>Long Beach Peakers LLC</v>
      </c>
      <c r="F51" s="24" t="str">
        <f>[1]!snldata("12",D51, "221692")</f>
        <v>NRG El Segundo Operations Inc</v>
      </c>
      <c r="G51" s="48">
        <v>260</v>
      </c>
      <c r="J51" s="42">
        <f>[1]!snldata("12",D51,"221708")</f>
        <v>100</v>
      </c>
      <c r="K51" s="25" t="str">
        <f>IFERROR([1]!snldata("12",D51, "221969"),0)</f>
        <v>NA</v>
      </c>
      <c r="L51" s="50" t="s">
        <v>14</v>
      </c>
      <c r="M51" s="24" t="str">
        <f>[1]!snldata("12",D51, "241198")</f>
        <v>Gas Turbine</v>
      </c>
      <c r="N51" s="24" t="str">
        <f>[1]!snldata("12",D51, "221981")</f>
        <v>Gas</v>
      </c>
      <c r="O51" s="24" t="str">
        <f>[1]!snldata("12",D51, "246613")</f>
        <v/>
      </c>
      <c r="P51" s="24">
        <f>[1]!snldata("12",D51, "221972")</f>
        <v>2007</v>
      </c>
      <c r="Q51" s="24" t="str">
        <f>[1]!snldata("12",D51, "229687")</f>
        <v>WECC</v>
      </c>
      <c r="R51" s="24" t="str">
        <f>[1]!snldata("12",D51, "229688")</f>
        <v>CAMX</v>
      </c>
      <c r="S51" s="24" t="str">
        <f>[1]!snldata("12",D51, "231906")</f>
        <v>CAISO</v>
      </c>
      <c r="T51" s="26"/>
      <c r="U51" s="24" t="str">
        <f>[1]!snldata("12",D51, "221802")</f>
        <v>CA</v>
      </c>
      <c r="V51" s="24" t="str">
        <f>[1]!snldata("12",D51, "221801")</f>
        <v>Los Angeles</v>
      </c>
      <c r="W51" s="24" t="str">
        <f>[1]!snldata("12",D51, "221800")</f>
        <v>Long Beach</v>
      </c>
      <c r="X51" s="16" t="str">
        <f>[1]!snldata("12",D51, "241235")</f>
        <v>Yes</v>
      </c>
      <c r="Y51" s="16" t="str">
        <f>[1]!snldata("12",D51, "241236")</f>
        <v>No</v>
      </c>
      <c r="Z51" s="27">
        <f>[1]!snldata("12",D51,"241233")</f>
        <v>260</v>
      </c>
      <c r="AA51" s="28">
        <f>[1]!snldata("12",D51, "222074")</f>
        <v>42947</v>
      </c>
      <c r="AB51" s="16" t="str">
        <f>[1]!snldata("12",$D51, "229694")</f>
        <v>Acid Rain</v>
      </c>
      <c r="AC51" s="16" t="str">
        <f>[1]!snldata("12",$D51, "229695")</f>
        <v/>
      </c>
      <c r="AD51" s="16" t="str">
        <f>[1]!snldata("12",$D51, "229697")</f>
        <v/>
      </c>
      <c r="AE51" s="16" t="str">
        <f>[1]!snldata("12",$D51, "222078")</f>
        <v>No</v>
      </c>
      <c r="AF51" s="16" t="str">
        <f>[1]!snldata("12",$D51, "255708")</f>
        <v>No</v>
      </c>
      <c r="AG51" s="16" t="str">
        <f>[1]!snldata("12",D51, "243303")</f>
        <v/>
      </c>
      <c r="AH51" s="29">
        <f>[1]!snldata("12",D51, "249581", "12/31/2016")</f>
        <v>417367</v>
      </c>
      <c r="AI51" s="29">
        <f>[1]!snldata("12",$D51, "249581", "12/31/2015")</f>
        <v>339488</v>
      </c>
      <c r="AJ51" s="29">
        <f>[1]!snldata("12",$D51, "249581", "12/31/2014")</f>
        <v>339394</v>
      </c>
      <c r="AK51" s="29">
        <f>[1]!snldata("12",$D51, "249581", "12/31/2013")</f>
        <v>395074</v>
      </c>
      <c r="AL51" s="29">
        <f>[1]!snldata("12",$D51, "249581", "12/31/2012")</f>
        <v>1606646</v>
      </c>
      <c r="AM51" s="29">
        <f>[1]!snldata("12",$D51, "224014", "2016Y")</f>
        <v>16673</v>
      </c>
      <c r="AN51" s="29">
        <f>[1]!snldata("12",$D51, "224014", "2015Y")</f>
        <v>16558</v>
      </c>
      <c r="AO51" s="29">
        <f>[1]!snldata("12",$D51, "224014", "2014Y")</f>
        <v>16651</v>
      </c>
      <c r="AP51" s="29">
        <f>[1]!snldata("12",$D51, "224014", "2013Y")</f>
        <v>16168</v>
      </c>
      <c r="AQ51" s="29">
        <f>[1]!snldata("12",$D51, "224014", "2012Y")</f>
        <v>16057</v>
      </c>
      <c r="AR51" s="29">
        <f>[1]!snldata("12",$D51, "224013", "2016Y")</f>
        <v>25032</v>
      </c>
      <c r="AS51" s="29">
        <f>[1]!snldata("12",$D51, "224013", "2015Y")</f>
        <v>20503</v>
      </c>
      <c r="AT51" s="29">
        <f>[1]!snldata("12",$D51, "224013", "2014Y")</f>
        <v>20383</v>
      </c>
      <c r="AU51" s="29">
        <f>[1]!snldata("12",$D51, "224013", "2013Y")</f>
        <v>24435</v>
      </c>
      <c r="AV51" s="29">
        <f>[1]!snldata("12",$D51, "224013", "2012Y")</f>
        <v>100057</v>
      </c>
      <c r="AW51" s="27">
        <f>[1]!snldata("12",$D51, "224015", "2016Y")</f>
        <v>1.0960487599831863</v>
      </c>
      <c r="AX51" s="27">
        <f>[1]!snldata("12",$D51, "224015", "2015Y")</f>
        <v>0.90020196698278887</v>
      </c>
      <c r="AY51" s="27">
        <f>[1]!snldata("12",$D51, "224015", "2014Y")</f>
        <v>0.89493326308394805</v>
      </c>
      <c r="AZ51" s="27">
        <f>[1]!snldata("12",$D51, "224015", "2013Y")</f>
        <v>1.0728398314014753</v>
      </c>
      <c r="BA51" s="27">
        <f>[1]!snldata("12",$D51, "224015", "2012Y")</f>
        <v>4.3810862407173881</v>
      </c>
      <c r="BB51" s="27">
        <f>[1]!snldata("12",$D51, "249583", "12/31/2016")</f>
        <v>12.761647</v>
      </c>
      <c r="BC51" s="27">
        <f>[1]!snldata("12",$D51, "249583", "12/31/2015")</f>
        <v>14.661878</v>
      </c>
      <c r="BD51" s="27">
        <f>[1]!snldata("12",$D51, "249583", "12/31/2014")</f>
        <v>12.304148</v>
      </c>
      <c r="BE51" s="27">
        <f>[1]!snldata("12",$D51, "249583", "12/31/2013")</f>
        <v>11.437804</v>
      </c>
      <c r="BF51" s="27">
        <f>[1]!snldata("12",$D51, "249583", "12/31/2012")</f>
        <v>3.8336290000000002</v>
      </c>
      <c r="BG51" s="27">
        <f>[1]!snldata("12",$D51, "249588", "12/31/2016")</f>
        <v>3.2059060000000001</v>
      </c>
      <c r="BH51" s="27">
        <f>[1]!snldata("12",$D51, "249588", "12/31/2015")</f>
        <v>3.1436869999999999</v>
      </c>
      <c r="BI51" s="27">
        <f>[1]!snldata("12",$D51, "249588", "12/31/2014")</f>
        <v>3.5488189999999999</v>
      </c>
      <c r="BJ51" s="27">
        <f>[1]!snldata("12",$D51, "249588", "12/31/2013")</f>
        <v>3.3353410000000001</v>
      </c>
      <c r="BK51" s="27">
        <f>[1]!snldata("12",$D51, "249588", "12/31/2012")</f>
        <v>3.447756</v>
      </c>
      <c r="BL51" s="27">
        <f>[1]!snldata("12",$D51, "249589", "12/31/2016")</f>
        <v>90.190273000000005</v>
      </c>
      <c r="BM51" s="27">
        <f>[1]!snldata("12",$D51, "249589", "12/31/2015")</f>
        <v>101.560062</v>
      </c>
      <c r="BN51" s="27">
        <f>[1]!snldata("12",$D51, "249589", "12/31/2014")</f>
        <v>138.928729</v>
      </c>
      <c r="BO51" s="27">
        <f>[1]!snldata("12",$D51, "249589", "12/31/2013")</f>
        <v>112.055852</v>
      </c>
      <c r="BP51" s="27">
        <f>[1]!snldata("12",$D51, "249589", "12/31/2012")</f>
        <v>62.979511000000002</v>
      </c>
      <c r="BQ51" s="16" t="str">
        <f>[1]!snldata("12",$D51, "249597", "12/31/2016")</f>
        <v>EIA 923 based on EPA CEMS unit gross allocation</v>
      </c>
      <c r="BR51" s="29" t="str">
        <f>[1]!snldata("12",$D51, "225552", "2016Y")</f>
        <v>NA</v>
      </c>
    </row>
    <row r="52" spans="1:70" x14ac:dyDescent="0.2">
      <c r="A52" s="19" t="s">
        <v>108</v>
      </c>
      <c r="C52" s="20" t="s">
        <v>194</v>
      </c>
      <c r="D52" s="20">
        <v>4546</v>
      </c>
      <c r="E52" s="24" t="str">
        <f>[1]!snldata("12",D52,"229507")</f>
        <v>NRG Energy, Inc.</v>
      </c>
      <c r="F52" s="24" t="str">
        <f>[1]!snldata("12",D52, "221692")</f>
        <v>NRG Energy, Inc.</v>
      </c>
      <c r="G52" s="48">
        <v>430</v>
      </c>
      <c r="J52" s="42">
        <f>[1]!snldata("12",D52,"221708")</f>
        <v>100</v>
      </c>
      <c r="K52" s="25" t="str">
        <f>IFERROR([1]!snldata("12",D52, "221969"),0)</f>
        <v>NA</v>
      </c>
      <c r="L52" s="50" t="s">
        <v>14</v>
      </c>
      <c r="M52" s="24" t="str">
        <f>[1]!snldata("12",D52, "241198")</f>
        <v>Steam Turbine</v>
      </c>
      <c r="N52" s="24" t="str">
        <f>[1]!snldata("12",D52, "221981")</f>
        <v>Gas</v>
      </c>
      <c r="O52" s="24" t="str">
        <f>[1]!snldata("12",D52, "246613")</f>
        <v/>
      </c>
      <c r="P52" s="24">
        <f>[1]!snldata("12",D52, "221972")</f>
        <v>1959</v>
      </c>
      <c r="Q52" s="24" t="str">
        <f>[1]!snldata("12",D52, "229687")</f>
        <v>WECC</v>
      </c>
      <c r="R52" s="24" t="str">
        <f>[1]!snldata("12",D52, "229688")</f>
        <v>CAMX</v>
      </c>
      <c r="S52" s="24" t="str">
        <f>[1]!snldata("12",D52, "231906")</f>
        <v>CAISO</v>
      </c>
      <c r="T52" s="26"/>
      <c r="U52" s="24" t="str">
        <f>[1]!snldata("12",D52, "221802")</f>
        <v>CA</v>
      </c>
      <c r="V52" s="24" t="str">
        <f>[1]!snldata("12",D52, "221801")</f>
        <v>Ventura</v>
      </c>
      <c r="W52" s="24" t="str">
        <f>[1]!snldata("12",D52, "221800")</f>
        <v>Oxnard</v>
      </c>
      <c r="X52" s="16" t="str">
        <f>[1]!snldata("12",D52, "241235")</f>
        <v>NA</v>
      </c>
      <c r="Y52" s="16" t="str">
        <f>[1]!snldata("12",D52, "241236")</f>
        <v>NA</v>
      </c>
      <c r="Z52" s="27" t="str">
        <f>[1]!snldata("12",D52,"241233")</f>
        <v>NA</v>
      </c>
      <c r="AA52" s="28" t="str">
        <f>[1]!snldata("12",D52, "222074")</f>
        <v/>
      </c>
      <c r="AB52" s="16" t="str">
        <f>[1]!snldata("12",$D52, "229694")</f>
        <v>Acid Rain</v>
      </c>
      <c r="AC52" s="16" t="str">
        <f>[1]!snldata("12",$D52, "229695")</f>
        <v/>
      </c>
      <c r="AD52" s="16" t="str">
        <f>[1]!snldata("12",$D52, "229697")</f>
        <v/>
      </c>
      <c r="AE52" s="16" t="str">
        <f>[1]!snldata("12",$D52, "222078")</f>
        <v>No</v>
      </c>
      <c r="AF52" s="16" t="str">
        <f>[1]!snldata("12",$D52, "255708")</f>
        <v>No</v>
      </c>
      <c r="AG52" s="16" t="str">
        <f>[1]!snldata("12",D52, "243303")</f>
        <v/>
      </c>
      <c r="AH52" s="29">
        <f>[1]!snldata("12",D52, "249581", "12/31/2016")</f>
        <v>1652280</v>
      </c>
      <c r="AI52" s="29">
        <f>[1]!snldata("12",$D52, "249581", "12/31/2015")</f>
        <v>2724798</v>
      </c>
      <c r="AJ52" s="29">
        <f>[1]!snldata("12",$D52, "249581", "12/31/2014")</f>
        <v>1632670</v>
      </c>
      <c r="AK52" s="29">
        <f>[1]!snldata("12",$D52, "249581", "12/31/2013")</f>
        <v>2548750</v>
      </c>
      <c r="AL52" s="29">
        <f>[1]!snldata("12",$D52, "249581", "12/31/2012")</f>
        <v>2379149</v>
      </c>
      <c r="AM52" s="29">
        <f>[1]!snldata("12",$D52, "224014", "2016Y")</f>
        <v>10687</v>
      </c>
      <c r="AN52" s="29">
        <f>[1]!snldata("12",$D52, "224014", "2015Y")</f>
        <v>11002</v>
      </c>
      <c r="AO52" s="29">
        <f>[1]!snldata("12",$D52, "224014", "2014Y")</f>
        <v>11202</v>
      </c>
      <c r="AP52" s="29">
        <f>[1]!snldata("12",$D52, "224014", "2013Y")</f>
        <v>11782</v>
      </c>
      <c r="AQ52" s="29">
        <f>[1]!snldata("12",$D52, "224014", "2012Y")</f>
        <v>11299</v>
      </c>
      <c r="AR52" s="29">
        <f>[1]!snldata("12",$D52, "224013", "2016Y")</f>
        <v>154607</v>
      </c>
      <c r="AS52" s="29">
        <f>[1]!snldata("12",$D52, "224013", "2015Y")</f>
        <v>247656</v>
      </c>
      <c r="AT52" s="29">
        <f>[1]!snldata("12",$D52, "224013", "2014Y")</f>
        <v>145751</v>
      </c>
      <c r="AU52" s="29">
        <f>[1]!snldata("12",$D52, "224013", "2013Y")</f>
        <v>216327</v>
      </c>
      <c r="AV52" s="29">
        <f>[1]!snldata("12",$D52, "224013", "2012Y")</f>
        <v>210565</v>
      </c>
      <c r="AW52" s="27">
        <f>[1]!snldata("12",$D52, "224015", "2016Y")</f>
        <v>4.0932509425170505</v>
      </c>
      <c r="AX52" s="27">
        <f>[1]!snldata("12",$D52, "224015", "2015Y")</f>
        <v>6.5747053201656582</v>
      </c>
      <c r="AY52" s="27">
        <f>[1]!snldata("12",$D52, "224015", "2014Y")</f>
        <v>3.8693586067749814</v>
      </c>
      <c r="AZ52" s="27">
        <f>[1]!snldata("12",$D52, "224015", "2013Y")</f>
        <v>5.7429913985345653</v>
      </c>
      <c r="BA52" s="27">
        <f>[1]!snldata("12",$D52, "224015", "2012Y")</f>
        <v>5.5747500741305549</v>
      </c>
      <c r="BB52" s="27">
        <f>[1]!snldata("12",$D52, "249583", "12/31/2016")</f>
        <v>16.734417000000001</v>
      </c>
      <c r="BC52" s="27">
        <f>[1]!snldata("12",$D52, "249583", "12/31/2015")</f>
        <v>9.1345189999999992</v>
      </c>
      <c r="BD52" s="27">
        <f>[1]!snldata("12",$D52, "249583", "12/31/2014")</f>
        <v>12.512229</v>
      </c>
      <c r="BE52" s="27">
        <f>[1]!snldata("12",$D52, "249583", "12/31/2013")</f>
        <v>8.9765820000000005</v>
      </c>
      <c r="BF52" s="27">
        <f>[1]!snldata("12",$D52, "249583", "12/31/2012")</f>
        <v>8.9369270000000007</v>
      </c>
      <c r="BG52" s="27">
        <f>[1]!snldata("12",$D52, "249588", "12/31/2016")</f>
        <v>13.321854</v>
      </c>
      <c r="BH52" s="27">
        <f>[1]!snldata("12",$D52, "249588", "12/31/2015")</f>
        <v>12.235545</v>
      </c>
      <c r="BI52" s="27">
        <f>[1]!snldata("12",$D52, "249588", "12/31/2014")</f>
        <v>12.610673999999999</v>
      </c>
      <c r="BJ52" s="27">
        <f>[1]!snldata("12",$D52, "249588", "12/31/2013")</f>
        <v>11.83835</v>
      </c>
      <c r="BK52" s="27">
        <f>[1]!snldata("12",$D52, "249588", "12/31/2012")</f>
        <v>11.604483999999999</v>
      </c>
      <c r="BL52" s="27">
        <f>[1]!snldata("12",$D52, "249589", "12/31/2016")</f>
        <v>82.071267000000006</v>
      </c>
      <c r="BM52" s="27">
        <f>[1]!snldata("12",$D52, "249589", "12/31/2015")</f>
        <v>61.630938999999998</v>
      </c>
      <c r="BN52" s="27">
        <f>[1]!snldata("12",$D52, "249589", "12/31/2014")</f>
        <v>104.45030800000001</v>
      </c>
      <c r="BO52" s="27">
        <f>[1]!snldata("12",$D52, "249589", "12/31/2013")</f>
        <v>79.967297000000002</v>
      </c>
      <c r="BP52" s="27">
        <f>[1]!snldata("12",$D52, "249589", "12/31/2012")</f>
        <v>67.949179999999998</v>
      </c>
      <c r="BQ52" s="16" t="str">
        <f>[1]!snldata("12",$D52, "249597", "12/31/2016")</f>
        <v>EIA 923 (767 - Page 4 Generator Data)</v>
      </c>
      <c r="BR52" s="29" t="str">
        <f>[1]!snldata("12",$D52, "225552", "2016Y")</f>
        <v>NA</v>
      </c>
    </row>
    <row r="53" spans="1:70" ht="25.5" x14ac:dyDescent="0.2">
      <c r="A53" s="19" t="s">
        <v>108</v>
      </c>
      <c r="C53" s="20" t="s">
        <v>195</v>
      </c>
      <c r="D53" s="20">
        <v>4547</v>
      </c>
      <c r="E53" s="24" t="str">
        <f>[1]!snldata("12",D53,"229507")</f>
        <v>NRG Energy, Inc.</v>
      </c>
      <c r="F53" s="24" t="str">
        <f>[1]!snldata("12",D53, "221692")</f>
        <v>NRG Energy, Inc.</v>
      </c>
      <c r="G53" s="48">
        <v>130</v>
      </c>
      <c r="J53" s="42">
        <f>[1]!snldata("12",D53,"221708")</f>
        <v>100</v>
      </c>
      <c r="K53" s="25">
        <f>IFERROR([1]!snldata("12",D53, "221969"),0)</f>
        <v>262</v>
      </c>
      <c r="L53" s="50" t="s">
        <v>237</v>
      </c>
      <c r="M53" s="24" t="str">
        <f>[1]!snldata("12",D53, "241198")</f>
        <v>Gas Turbine</v>
      </c>
      <c r="N53" s="24" t="str">
        <f>[1]!snldata("12",D53, "221981")</f>
        <v>Gas</v>
      </c>
      <c r="O53" s="24" t="str">
        <f>[1]!snldata("12",D53, "246613")</f>
        <v/>
      </c>
      <c r="P53" s="24">
        <f>[1]!snldata("12",D53, "221972")</f>
        <v>1970</v>
      </c>
      <c r="Q53" s="24" t="str">
        <f>[1]!snldata("12",D53, "229687")</f>
        <v>WECC</v>
      </c>
      <c r="R53" s="24" t="str">
        <f>[1]!snldata("12",D53, "229688")</f>
        <v>CAMX</v>
      </c>
      <c r="S53" s="24" t="str">
        <f>[1]!snldata("12",D53, "231906")</f>
        <v>CAISO</v>
      </c>
      <c r="T53" s="26"/>
      <c r="U53" s="24" t="str">
        <f>[1]!snldata("12",D53, "221802")</f>
        <v>CA</v>
      </c>
      <c r="V53" s="24" t="str">
        <f>[1]!snldata("12",D53, "221801")</f>
        <v>Ventura</v>
      </c>
      <c r="W53" s="24" t="str">
        <f>[1]!snldata("12",D53, "221800")</f>
        <v>Oxnard</v>
      </c>
      <c r="X53" s="16" t="str">
        <f>[1]!snldata("12",D53, "241235")</f>
        <v>No</v>
      </c>
      <c r="Y53" s="16" t="str">
        <f>[1]!snldata("12",D53, "241236")</f>
        <v>Yes</v>
      </c>
      <c r="Z53" s="27" t="str">
        <f>[1]!snldata("12",D53,"241233")</f>
        <v>NA</v>
      </c>
      <c r="AA53" s="28">
        <f>[1]!snldata("12",D53, "222074")</f>
        <v>51288</v>
      </c>
      <c r="AB53" s="16" t="str">
        <f>[1]!snldata("12",$D53, "229694")</f>
        <v/>
      </c>
      <c r="AC53" s="16" t="str">
        <f>[1]!snldata("12",$D53, "229695")</f>
        <v/>
      </c>
      <c r="AD53" s="16" t="str">
        <f>[1]!snldata("12",$D53, "229697")</f>
        <v/>
      </c>
      <c r="AE53" s="16" t="str">
        <f>[1]!snldata("12",$D53, "222078")</f>
        <v>No</v>
      </c>
      <c r="AF53" s="16" t="str">
        <f>[1]!snldata("12",$D53, "255708")</f>
        <v>No</v>
      </c>
      <c r="AG53" s="16" t="str">
        <f>[1]!snldata("12",D53, "243303")</f>
        <v/>
      </c>
      <c r="AH53" s="29">
        <f>[1]!snldata("12",D53, "249581", "12/31/2016")</f>
        <v>63443</v>
      </c>
      <c r="AI53" s="29">
        <f>[1]!snldata("12",$D53, "249581", "12/31/2015")</f>
        <v>99398</v>
      </c>
      <c r="AJ53" s="29">
        <f>[1]!snldata("12",$D53, "249581", "12/31/2014")</f>
        <v>22665</v>
      </c>
      <c r="AK53" s="29">
        <f>[1]!snldata("12",$D53, "249581", "12/31/2013")</f>
        <v>69877</v>
      </c>
      <c r="AL53" s="29">
        <f>[1]!snldata("12",$D53, "249581", "12/31/2012")</f>
        <v>113357</v>
      </c>
      <c r="AM53" s="29">
        <f>[1]!snldata("12",$D53, "224014", "2016Y")</f>
        <v>30428</v>
      </c>
      <c r="AN53" s="29">
        <f>[1]!snldata("12",$D53, "224014", "2015Y")</f>
        <v>23202</v>
      </c>
      <c r="AO53" s="29">
        <f>[1]!snldata("12",$D53, "224014", "2014Y")</f>
        <v>23758</v>
      </c>
      <c r="AP53" s="29">
        <f>[1]!snldata("12",$D53, "224014", "2013Y")</f>
        <v>40205</v>
      </c>
      <c r="AQ53" s="29">
        <f>[1]!snldata("12",$D53, "224014", "2012Y")</f>
        <v>35226</v>
      </c>
      <c r="AR53" s="29">
        <f>[1]!snldata("12",$D53, "224013", "2016Y")</f>
        <v>2085</v>
      </c>
      <c r="AS53" s="29">
        <f>[1]!snldata("12",$D53, "224013", "2015Y")</f>
        <v>4284</v>
      </c>
      <c r="AT53" s="29">
        <f>[1]!snldata("12",$D53, "224013", "2014Y")</f>
        <v>954</v>
      </c>
      <c r="AU53" s="29">
        <f>[1]!snldata("12",$D53, "224013", "2013Y")</f>
        <v>1738</v>
      </c>
      <c r="AV53" s="29">
        <f>[1]!snldata("12",$D53, "224013", "2012Y")</f>
        <v>3218</v>
      </c>
      <c r="AW53" s="27">
        <f>[1]!snldata("12",$D53, "224015", "2016Y")</f>
        <v>0.18258722152164775</v>
      </c>
      <c r="AX53" s="27">
        <f>[1]!snldata("12",$D53, "224015", "2015Y")</f>
        <v>0.37618545837723921</v>
      </c>
      <c r="AY53" s="27">
        <f>[1]!snldata("12",$D53, "224015", "2014Y")</f>
        <v>8.3772391991570078E-2</v>
      </c>
      <c r="AZ53" s="27">
        <f>[1]!snldata("12",$D53, "224015", "2013Y")</f>
        <v>0.15261678960309097</v>
      </c>
      <c r="BA53" s="27">
        <f>[1]!snldata("12",$D53, "224015", "2012Y")</f>
        <v>0.28180608098640886</v>
      </c>
      <c r="BB53" s="27">
        <f>[1]!snldata("12",$D53, "249583", "12/31/2016")</f>
        <v>96.135319999999993</v>
      </c>
      <c r="BC53" s="27">
        <f>[1]!snldata("12",$D53, "249583", "12/31/2015")</f>
        <v>45.399425999999998</v>
      </c>
      <c r="BD53" s="27">
        <f>[1]!snldata("12",$D53, "249583", "12/31/2014")</f>
        <v>178.34977799999999</v>
      </c>
      <c r="BE53" s="27">
        <f>[1]!snldata("12",$D53, "249583", "12/31/2013")</f>
        <v>116.313647</v>
      </c>
      <c r="BF53" s="27">
        <f>[1]!snldata("12",$D53, "249583", "12/31/2012")</f>
        <v>64.791898000000003</v>
      </c>
      <c r="BG53" s="27">
        <f>[1]!snldata("12",$D53, "249588", "12/31/2016")</f>
        <v>4.512626</v>
      </c>
      <c r="BH53" s="27">
        <f>[1]!snldata("12",$D53, "249588", "12/31/2015")</f>
        <v>4.1042610000000002</v>
      </c>
      <c r="BI53" s="27">
        <f>[1]!snldata("12",$D53, "249588", "12/31/2014")</f>
        <v>4.2542619999999998</v>
      </c>
      <c r="BJ53" s="27">
        <f>[1]!snldata("12",$D53, "249588", "12/31/2013")</f>
        <v>4.8291219999999999</v>
      </c>
      <c r="BK53" s="27">
        <f>[1]!snldata("12",$D53, "249588", "12/31/2012")</f>
        <v>5.0366980000000003</v>
      </c>
      <c r="BL53" s="27">
        <f>[1]!snldata("12",$D53, "249589", "12/31/2016")</f>
        <v>458.03359</v>
      </c>
      <c r="BM53" s="27">
        <f>[1]!snldata("12",$D53, "249589", "12/31/2015")</f>
        <v>235.85082700000001</v>
      </c>
      <c r="BN53" s="27">
        <f>[1]!snldata("12",$D53, "249589", "12/31/2014")</f>
        <v>874.15308400000004</v>
      </c>
      <c r="BO53" s="27">
        <f>[1]!snldata("12",$D53, "249589", "12/31/2013")</f>
        <v>639.47833400000002</v>
      </c>
      <c r="BP53" s="27">
        <f>[1]!snldata("12",$D53, "249589", "12/31/2012")</f>
        <v>378.3612</v>
      </c>
      <c r="BQ53" s="16" t="str">
        <f>[1]!snldata("12",$D53, "249597", "12/31/2016")</f>
        <v>EIA 923 (906 - Page 1 Generation and Fuel Data)</v>
      </c>
      <c r="BR53" s="29" t="str">
        <f>[1]!snldata("12",$D53, "225552", "2016Y")</f>
        <v>NA</v>
      </c>
    </row>
    <row r="54" spans="1:70" x14ac:dyDescent="0.2">
      <c r="A54" s="19" t="s">
        <v>145</v>
      </c>
      <c r="C54" s="20" t="s">
        <v>196</v>
      </c>
      <c r="D54" s="20">
        <v>5194</v>
      </c>
      <c r="E54" s="24" t="str">
        <f>[1]!snldata("12",D54,"229507")</f>
        <v>NRG Northeast Generating LLC</v>
      </c>
      <c r="F54" s="24" t="str">
        <f>[1]!snldata("12",D54, "221692")</f>
        <v>Middletown Power LLC</v>
      </c>
      <c r="G54" s="48">
        <v>770</v>
      </c>
      <c r="J54" s="42">
        <f>[1]!snldata("12",D54,"221708")</f>
        <v>100</v>
      </c>
      <c r="K54" s="25" t="str">
        <f>IFERROR([1]!snldata("12",D54, "221969"),0)</f>
        <v>NA</v>
      </c>
      <c r="L54" s="50" t="s">
        <v>14</v>
      </c>
      <c r="M54" s="24" t="str">
        <f>[1]!snldata("12",D54, "241198")</f>
        <v>Steam Turbine</v>
      </c>
      <c r="N54" s="24" t="str">
        <f>[1]!snldata("12",D54, "221981")</f>
        <v>Oil</v>
      </c>
      <c r="O54" s="24" t="str">
        <f>[1]!snldata("12",D54, "246613")</f>
        <v>Co-Fired, Switching</v>
      </c>
      <c r="P54" s="24">
        <f>[1]!snldata("12",D54, "221972")</f>
        <v>1954</v>
      </c>
      <c r="Q54" s="24" t="str">
        <f>[1]!snldata("12",D54, "229687")</f>
        <v>NPCC</v>
      </c>
      <c r="R54" s="24" t="str">
        <f>[1]!snldata("12",D54, "229688")</f>
        <v>NE</v>
      </c>
      <c r="S54" s="24" t="str">
        <f>[1]!snldata("12",D54, "231906")</f>
        <v>New England</v>
      </c>
      <c r="T54" s="26"/>
      <c r="U54" s="24" t="str">
        <f>[1]!snldata("12",D54, "221802")</f>
        <v>CT</v>
      </c>
      <c r="V54" s="24" t="str">
        <f>[1]!snldata("12",D54, "221801")</f>
        <v>Middlesex</v>
      </c>
      <c r="W54" s="24" t="str">
        <f>[1]!snldata("12",D54, "221800")</f>
        <v>Middletown</v>
      </c>
      <c r="X54" s="16" t="str">
        <f>[1]!snldata("12",D54, "241235")</f>
        <v>NA</v>
      </c>
      <c r="Y54" s="16" t="str">
        <f>[1]!snldata("12",D54, "241236")</f>
        <v>NA</v>
      </c>
      <c r="Z54" s="27" t="str">
        <f>[1]!snldata("12",D54,"241233")</f>
        <v>NA</v>
      </c>
      <c r="AA54" s="28" t="str">
        <f>[1]!snldata("12",D54, "222074")</f>
        <v/>
      </c>
      <c r="AB54" s="16" t="str">
        <f>[1]!snldata("12",$D54, "229694")</f>
        <v>Acid Rain</v>
      </c>
      <c r="AC54" s="16" t="str">
        <f>[1]!snldata("12",$D54, "229695")</f>
        <v>CAIR NOx Ozone Season</v>
      </c>
      <c r="AD54" s="16" t="str">
        <f>[1]!snldata("12",$D54, "229697")</f>
        <v>Regional Greenhouse Gas</v>
      </c>
      <c r="AE54" s="16" t="str">
        <f>[1]!snldata("12",$D54, "222078")</f>
        <v>No</v>
      </c>
      <c r="AF54" s="16" t="str">
        <f>[1]!snldata("12",$D54, "255708")</f>
        <v>No</v>
      </c>
      <c r="AG54" s="16" t="str">
        <f>[1]!snldata("12",D54, "243303")</f>
        <v/>
      </c>
      <c r="AH54" s="29">
        <f>[1]!snldata("12",D54, "249581", "12/31/2016")</f>
        <v>2922108</v>
      </c>
      <c r="AI54" s="29">
        <f>[1]!snldata("12",$D54, "249581", "12/31/2015")</f>
        <v>4863825</v>
      </c>
      <c r="AJ54" s="29">
        <f>[1]!snldata("12",$D54, "249581", "12/31/2014")</f>
        <v>2670180</v>
      </c>
      <c r="AK54" s="29">
        <f>[1]!snldata("12",$D54, "249581", "12/31/2013")</f>
        <v>1307614</v>
      </c>
      <c r="AL54" s="29">
        <f>[1]!snldata("12",$D54, "249581", "12/31/2012")</f>
        <v>2085155</v>
      </c>
      <c r="AM54" s="29">
        <f>[1]!snldata("12",$D54, "224014", "2016Y")</f>
        <v>11399</v>
      </c>
      <c r="AN54" s="29">
        <f>[1]!snldata("12",$D54, "224014", "2015Y")</f>
        <v>11505</v>
      </c>
      <c r="AO54" s="29">
        <f>[1]!snldata("12",$D54, "224014", "2014Y")</f>
        <v>11385</v>
      </c>
      <c r="AP54" s="29">
        <f>[1]!snldata("12",$D54, "224014", "2013Y")</f>
        <v>12044</v>
      </c>
      <c r="AQ54" s="29">
        <f>[1]!snldata("12",$D54, "224014", "2012Y")</f>
        <v>11584</v>
      </c>
      <c r="AR54" s="29">
        <f>[1]!snldata("12",$D54, "224013", "2016Y")</f>
        <v>256348</v>
      </c>
      <c r="AS54" s="29">
        <f>[1]!snldata("12",$D54, "224013", "2015Y")</f>
        <v>422774</v>
      </c>
      <c r="AT54" s="29">
        <f>[1]!snldata("12",$D54, "224013", "2014Y")</f>
        <v>234537</v>
      </c>
      <c r="AU54" s="29">
        <f>[1]!snldata("12",$D54, "224013", "2013Y")</f>
        <v>108572</v>
      </c>
      <c r="AV54" s="29">
        <f>[1]!snldata("12",$D54, "224013", "2012Y")</f>
        <v>180006</v>
      </c>
      <c r="AW54" s="27">
        <f>[1]!snldata("12",$D54, "224015", "2016Y")</f>
        <v>3.8048911972224002</v>
      </c>
      <c r="AX54" s="27">
        <f>[1]!snldata("12",$D54, "224015", "2015Y")</f>
        <v>6.2922910229620239</v>
      </c>
      <c r="AY54" s="27">
        <f>[1]!snldata("12",$D54, "224015", "2014Y")</f>
        <v>3.4906949331142507</v>
      </c>
      <c r="AZ54" s="27">
        <f>[1]!snldata("12",$D54, "224015", "2013Y")</f>
        <v>1.6159144624433688</v>
      </c>
      <c r="BA54" s="27">
        <f>[1]!snldata("12",$D54, "224015", "2012Y")</f>
        <v>2.6717713609905887</v>
      </c>
      <c r="BB54" s="27">
        <f>[1]!snldata("12",$D54, "249583", "12/31/2016")</f>
        <v>14.479692</v>
      </c>
      <c r="BC54" s="27">
        <f>[1]!snldata("12",$D54, "249583", "12/31/2015")</f>
        <v>8.9708349999999992</v>
      </c>
      <c r="BD54" s="27">
        <f>[1]!snldata("12",$D54, "249583", "12/31/2014")</f>
        <v>11.206455999999999</v>
      </c>
      <c r="BE54" s="27">
        <f>[1]!snldata("12",$D54, "249583", "12/31/2013")</f>
        <v>23.912030000000001</v>
      </c>
      <c r="BF54" s="27">
        <f>[1]!snldata("12",$D54, "249583", "12/31/2012")</f>
        <v>14.439251000000001</v>
      </c>
      <c r="BG54" s="27">
        <f>[1]!snldata("12",$D54, "249588", "12/31/2016")</f>
        <v>8.2399550000000001</v>
      </c>
      <c r="BH54" s="27">
        <f>[1]!snldata("12",$D54, "249588", "12/31/2015")</f>
        <v>9.2477590000000003</v>
      </c>
      <c r="BI54" s="27">
        <f>[1]!snldata("12",$D54, "249588", "12/31/2014")</f>
        <v>8.4784980000000001</v>
      </c>
      <c r="BJ54" s="27">
        <f>[1]!snldata("12",$D54, "249588", "12/31/2013")</f>
        <v>9.6220060000000007</v>
      </c>
      <c r="BK54" s="27">
        <f>[1]!snldata("12",$D54, "249588", "12/31/2012")</f>
        <v>10.530821</v>
      </c>
      <c r="BL54" s="27">
        <f>[1]!snldata("12",$D54, "249589", "12/31/2016")</f>
        <v>78.117323999999996</v>
      </c>
      <c r="BM54" s="27">
        <f>[1]!snldata("12",$D54, "249589", "12/31/2015")</f>
        <v>85.267690000000002</v>
      </c>
      <c r="BN54" s="27">
        <f>[1]!snldata("12",$D54, "249589", "12/31/2014")</f>
        <v>157.62429</v>
      </c>
      <c r="BO54" s="27">
        <f>[1]!snldata("12",$D54, "249589", "12/31/2013")</f>
        <v>219.45257100000001</v>
      </c>
      <c r="BP54" s="27">
        <f>[1]!snldata("12",$D54, "249589", "12/31/2012")</f>
        <v>128.37111899999999</v>
      </c>
      <c r="BQ54" s="16" t="str">
        <f>[1]!snldata("12",$D54, "249597", "12/31/2016")</f>
        <v>EIA 923 (767 - Page 4 Generator Data)</v>
      </c>
      <c r="BR54" s="29" t="str">
        <f>[1]!snldata("12",$D54, "225552", "2016Y")</f>
        <v>NA</v>
      </c>
    </row>
    <row r="55" spans="1:70" x14ac:dyDescent="0.2">
      <c r="A55" s="19" t="s">
        <v>108</v>
      </c>
      <c r="C55" s="20" t="s">
        <v>197</v>
      </c>
      <c r="D55" s="20">
        <v>4762</v>
      </c>
      <c r="E55" s="24" t="str">
        <f>[1]!snldata("12",D55,"229507")</f>
        <v>Multi-Owned</v>
      </c>
      <c r="F55" s="24" t="str">
        <f>[1]!snldata("12",D55, "221692")</f>
        <v>Midway-Sunset Cogeneration Co</v>
      </c>
      <c r="G55" s="48">
        <v>113</v>
      </c>
      <c r="J55" s="42" t="str">
        <f>[1]!snldata("12",D55,"221708")</f>
        <v>NA</v>
      </c>
      <c r="K55" s="25" t="str">
        <f>IFERROR([1]!snldata("12",D55, "221969"),0)</f>
        <v>NA</v>
      </c>
      <c r="L55" s="50" t="s">
        <v>14</v>
      </c>
      <c r="M55" s="24" t="str">
        <f>[1]!snldata("12",D55, "241198")</f>
        <v>Gas Turbine</v>
      </c>
      <c r="N55" s="24" t="str">
        <f>[1]!snldata("12",D55, "221981")</f>
        <v>Gas</v>
      </c>
      <c r="O55" s="24" t="str">
        <f>[1]!snldata("12",D55, "246613")</f>
        <v/>
      </c>
      <c r="P55" s="24">
        <f>[1]!snldata("12",D55, "221972")</f>
        <v>1989</v>
      </c>
      <c r="Q55" s="24" t="str">
        <f>[1]!snldata("12",D55, "229687")</f>
        <v>WECC</v>
      </c>
      <c r="R55" s="24" t="str">
        <f>[1]!snldata("12",D55, "229688")</f>
        <v>CAMX</v>
      </c>
      <c r="S55" s="24" t="str">
        <f>[1]!snldata("12",D55, "231906")</f>
        <v>CAISO</v>
      </c>
      <c r="T55" s="26"/>
      <c r="U55" s="24" t="str">
        <f>[1]!snldata("12",D55, "221802")</f>
        <v>CA</v>
      </c>
      <c r="V55" s="24" t="str">
        <f>[1]!snldata("12",D55, "221801")</f>
        <v>Kern</v>
      </c>
      <c r="W55" s="24" t="str">
        <f>[1]!snldata("12",D55, "221800")</f>
        <v>Fellows</v>
      </c>
      <c r="X55" s="16" t="str">
        <f>[1]!snldata("12",D55, "241235")</f>
        <v>NA</v>
      </c>
      <c r="Y55" s="16" t="str">
        <f>[1]!snldata("12",D55, "241236")</f>
        <v>NA</v>
      </c>
      <c r="Z55" s="27" t="str">
        <f>[1]!snldata("12",D55,"241233")</f>
        <v>NA</v>
      </c>
      <c r="AA55" s="28" t="str">
        <f>[1]!snldata("12",D55, "222074")</f>
        <v/>
      </c>
      <c r="AB55" s="16" t="str">
        <f>[1]!snldata("12",$D55, "229694")</f>
        <v/>
      </c>
      <c r="AC55" s="16" t="str">
        <f>[1]!snldata("12",$D55, "229695")</f>
        <v/>
      </c>
      <c r="AD55" s="16" t="str">
        <f>[1]!snldata("12",$D55, "229697")</f>
        <v/>
      </c>
      <c r="AE55" s="16" t="str">
        <f>[1]!snldata("12",$D55, "222078")</f>
        <v>No</v>
      </c>
      <c r="AF55" s="16" t="str">
        <f>[1]!snldata("12",$D55, "255708")</f>
        <v>No</v>
      </c>
      <c r="AG55" s="16" t="str">
        <f>[1]!snldata("12",D55, "243303")</f>
        <v/>
      </c>
      <c r="AH55" s="29">
        <f>[1]!snldata("12",D55, "249581", "12/31/2016")</f>
        <v>4298883.9999000002</v>
      </c>
      <c r="AI55" s="29">
        <f>[1]!snldata("12",$D55, "249581", "12/31/2015")</f>
        <v>4957424.0000999998</v>
      </c>
      <c r="AJ55" s="29">
        <f>[1]!snldata("12",$D55, "249581", "12/31/2014")</f>
        <v>5574689.0000999998</v>
      </c>
      <c r="AK55" s="29">
        <f>[1]!snldata("12",$D55, "249581", "12/31/2013")</f>
        <v>6378372.9999000002</v>
      </c>
      <c r="AL55" s="29">
        <f>[1]!snldata("12",$D55, "249581", "12/31/2012")</f>
        <v>6521091.9999000002</v>
      </c>
      <c r="AM55" s="29">
        <f>[1]!snldata("12",$D55, "224014", "2016Y")</f>
        <v>11999</v>
      </c>
      <c r="AN55" s="29">
        <f>[1]!snldata("12",$D55, "224014", "2015Y")</f>
        <v>11904</v>
      </c>
      <c r="AO55" s="29">
        <f>[1]!snldata("12",$D55, "224014", "2014Y")</f>
        <v>11817</v>
      </c>
      <c r="AP55" s="29">
        <f>[1]!snldata("12",$D55, "224014", "2013Y")</f>
        <v>11737</v>
      </c>
      <c r="AQ55" s="29">
        <f>[1]!snldata("12",$D55, "224014", "2012Y")</f>
        <v>11706</v>
      </c>
      <c r="AR55" s="29">
        <f>[1]!snldata("12",$D55, "224013", "2016Y")</f>
        <v>910688</v>
      </c>
      <c r="AS55" s="29">
        <f>[1]!snldata("12",$D55, "224013", "2015Y")</f>
        <v>1049474</v>
      </c>
      <c r="AT55" s="29">
        <f>[1]!snldata("12",$D55, "224013", "2014Y")</f>
        <v>1174070</v>
      </c>
      <c r="AU55" s="29">
        <f>[1]!snldata("12",$D55, "224013", "2013Y")</f>
        <v>1341230</v>
      </c>
      <c r="AV55" s="29">
        <f>[1]!snldata("12",$D55, "224013", "2012Y")</f>
        <v>1373355</v>
      </c>
      <c r="AW55" s="27">
        <f>[1]!snldata("12",$D55, "224015", "2016Y")</f>
        <v>41.636857082245193</v>
      </c>
      <c r="AX55" s="27">
        <f>[1]!snldata("12",$D55, "224015", "2015Y")</f>
        <v>48.113641781738828</v>
      </c>
      <c r="AY55" s="27">
        <f>[1]!snldata("12",$D55, "224015", "2014Y")</f>
        <v>53.825805505125523</v>
      </c>
      <c r="AZ55" s="27">
        <f>[1]!snldata("12",$D55, "224015", "2013Y")</f>
        <v>61.489336340796974</v>
      </c>
      <c r="BA55" s="27">
        <f>[1]!snldata("12",$D55, "224015", "2012Y")</f>
        <v>62.790094805451311</v>
      </c>
      <c r="BB55" s="27">
        <f>[1]!snldata("12",$D55, "249583", "12/31/2016")</f>
        <v>1.4357759999999999</v>
      </c>
      <c r="BC55" s="27">
        <f>[1]!snldata("12",$D55, "249583", "12/31/2015")</f>
        <v>1.4034960000000001</v>
      </c>
      <c r="BD55" s="27">
        <f>[1]!snldata("12",$D55, "249583", "12/31/2014")</f>
        <v>1.3719410000000001</v>
      </c>
      <c r="BE55" s="27">
        <f>[1]!snldata("12",$D55, "249583", "12/31/2013")</f>
        <v>1.4441949999999999</v>
      </c>
      <c r="BF55" s="27">
        <f>[1]!snldata("12",$D55, "249583", "12/31/2012")</f>
        <v>1.3212140000000001</v>
      </c>
      <c r="BG55" s="27">
        <f>[1]!snldata("12",$D55, "249588", "12/31/2016")</f>
        <v>3.5080689999999999</v>
      </c>
      <c r="BH55" s="27">
        <f>[1]!snldata("12",$D55, "249588", "12/31/2015")</f>
        <v>3.3679999999999999</v>
      </c>
      <c r="BI55" s="27">
        <f>[1]!snldata("12",$D55, "249588", "12/31/2014")</f>
        <v>3.7152029999999998</v>
      </c>
      <c r="BJ55" s="27">
        <f>[1]!snldata("12",$D55, "249588", "12/31/2013")</f>
        <v>3.6912389999999999</v>
      </c>
      <c r="BK55" s="27">
        <f>[1]!snldata("12",$D55, "249588", "12/31/2012")</f>
        <v>3.8302299999999998</v>
      </c>
      <c r="BL55" s="27">
        <f>[1]!snldata("12",$D55, "249589", "12/31/2016")</f>
        <v>14.888787000000001</v>
      </c>
      <c r="BM55" s="27">
        <f>[1]!snldata("12",$D55, "249589", "12/31/2015")</f>
        <v>15.620317</v>
      </c>
      <c r="BN55" s="27">
        <f>[1]!snldata("12",$D55, "249589", "12/31/2014")</f>
        <v>25.359684999999999</v>
      </c>
      <c r="BO55" s="27">
        <f>[1]!snldata("12",$D55, "249589", "12/31/2013")</f>
        <v>21.285757</v>
      </c>
      <c r="BP55" s="27">
        <f>[1]!snldata("12",$D55, "249589", "12/31/2012")</f>
        <v>16.856369000000001</v>
      </c>
      <c r="BQ55" s="16" t="str">
        <f>[1]!snldata("12",$D55, "249597", "12/31/2016")</f>
        <v>EIA 923 based on unit capacity allocation</v>
      </c>
      <c r="BR55" s="29" t="str">
        <f>[1]!snldata("12",$D55, "225552", "2016Y")</f>
        <v>NA</v>
      </c>
    </row>
    <row r="56" spans="1:70" x14ac:dyDescent="0.2">
      <c r="A56" s="19" t="s">
        <v>145</v>
      </c>
      <c r="C56" s="20" t="s">
        <v>198</v>
      </c>
      <c r="D56" s="20">
        <v>4889</v>
      </c>
      <c r="E56" s="24" t="str">
        <f>[1]!snldata("12",D56,"229507")</f>
        <v>NRG Northeast Generating LLC</v>
      </c>
      <c r="F56" s="24" t="str">
        <f>[1]!snldata("12",D56, "221692")</f>
        <v>NRG Montville Operations Inc.</v>
      </c>
      <c r="G56" s="48">
        <v>494</v>
      </c>
      <c r="J56" s="42">
        <f>[1]!snldata("12",D56,"221708")</f>
        <v>100</v>
      </c>
      <c r="K56" s="25" t="str">
        <f>IFERROR([1]!snldata("12",D56, "221969"),0)</f>
        <v>NA</v>
      </c>
      <c r="L56" s="50" t="s">
        <v>14</v>
      </c>
      <c r="M56" s="24" t="str">
        <f>[1]!snldata("12",D56, "241198")</f>
        <v>Steam Turbine</v>
      </c>
      <c r="N56" s="24" t="str">
        <f>[1]!snldata("12",D56, "221981")</f>
        <v>Oil</v>
      </c>
      <c r="O56" s="24" t="str">
        <f>[1]!snldata("12",D56, "246613")</f>
        <v>Co-Fired, Switching</v>
      </c>
      <c r="P56" s="24">
        <f>[1]!snldata("12",D56, "221972")</f>
        <v>1954</v>
      </c>
      <c r="Q56" s="24" t="str">
        <f>[1]!snldata("12",D56, "229687")</f>
        <v>NPCC</v>
      </c>
      <c r="R56" s="24" t="str">
        <f>[1]!snldata("12",D56, "229688")</f>
        <v>NE</v>
      </c>
      <c r="S56" s="24" t="str">
        <f>[1]!snldata("12",D56, "231906")</f>
        <v>New England</v>
      </c>
      <c r="T56" s="26"/>
      <c r="U56" s="24" t="str">
        <f>[1]!snldata("12",D56, "221802")</f>
        <v>CT</v>
      </c>
      <c r="V56" s="24" t="str">
        <f>[1]!snldata("12",D56, "221801")</f>
        <v>New London</v>
      </c>
      <c r="W56" s="24" t="str">
        <f>[1]!snldata("12",D56, "221800")</f>
        <v>Uncasville</v>
      </c>
      <c r="X56" s="16" t="str">
        <f>[1]!snldata("12",D56, "241235")</f>
        <v>NA</v>
      </c>
      <c r="Y56" s="16" t="str">
        <f>[1]!snldata("12",D56, "241236")</f>
        <v>NA</v>
      </c>
      <c r="Z56" s="27" t="str">
        <f>[1]!snldata("12",D56,"241233")</f>
        <v>NA</v>
      </c>
      <c r="AA56" s="28" t="str">
        <f>[1]!snldata("12",D56, "222074")</f>
        <v/>
      </c>
      <c r="AB56" s="16" t="str">
        <f>[1]!snldata("12",$D56, "229694")</f>
        <v>Acid Rain</v>
      </c>
      <c r="AC56" s="16" t="str">
        <f>[1]!snldata("12",$D56, "229695")</f>
        <v>CAIR NOx Ozone Season</v>
      </c>
      <c r="AD56" s="16" t="str">
        <f>[1]!snldata("12",$D56, "229697")</f>
        <v>Regional Greenhouse Gas</v>
      </c>
      <c r="AE56" s="16" t="str">
        <f>[1]!snldata("12",$D56, "222078")</f>
        <v>No</v>
      </c>
      <c r="AF56" s="16" t="str">
        <f>[1]!snldata("12",$D56, "255708")</f>
        <v>No</v>
      </c>
      <c r="AG56" s="16" t="str">
        <f>[1]!snldata("12",D56, "243303")</f>
        <v/>
      </c>
      <c r="AH56" s="29">
        <f>[1]!snldata("12",D56, "249581", "12/31/2016")</f>
        <v>214870</v>
      </c>
      <c r="AI56" s="29">
        <f>[1]!snldata("12",$D56, "249581", "12/31/2015")</f>
        <v>186936</v>
      </c>
      <c r="AJ56" s="29">
        <f>[1]!snldata("12",$D56, "249581", "12/31/2014")</f>
        <v>619307</v>
      </c>
      <c r="AK56" s="29">
        <f>[1]!snldata("12",$D56, "249581", "12/31/2013")</f>
        <v>352035</v>
      </c>
      <c r="AL56" s="29">
        <f>[1]!snldata("12",$D56, "249581", "12/31/2012")</f>
        <v>410116</v>
      </c>
      <c r="AM56" s="29">
        <f>[1]!snldata("12",$D56, "224014", "2016Y")</f>
        <v>16011</v>
      </c>
      <c r="AN56" s="29">
        <f>[1]!snldata("12",$D56, "224014", "2015Y")</f>
        <v>14118</v>
      </c>
      <c r="AO56" s="29">
        <f>[1]!snldata("12",$D56, "224014", "2014Y")</f>
        <v>12735</v>
      </c>
      <c r="AP56" s="29">
        <f>[1]!snldata("12",$D56, "224014", "2013Y")</f>
        <v>11290</v>
      </c>
      <c r="AQ56" s="29">
        <f>[1]!snldata("12",$D56, "224014", "2012Y")</f>
        <v>13601</v>
      </c>
      <c r="AR56" s="29">
        <f>[1]!snldata("12",$D56, "224013", "2016Y")</f>
        <v>13420</v>
      </c>
      <c r="AS56" s="29">
        <f>[1]!snldata("12",$D56, "224013", "2015Y")</f>
        <v>13241</v>
      </c>
      <c r="AT56" s="29">
        <f>[1]!snldata("12",$D56, "224013", "2014Y")</f>
        <v>48631</v>
      </c>
      <c r="AU56" s="29">
        <f>[1]!snldata("12",$D56, "224013", "2013Y")</f>
        <v>31181</v>
      </c>
      <c r="AV56" s="29">
        <f>[1]!snldata("12",$D56, "224013", "2012Y")</f>
        <v>30154</v>
      </c>
      <c r="AW56" s="27">
        <f>[1]!snldata("12",$D56, "224015", "2016Y")</f>
        <v>0.30989407257155738</v>
      </c>
      <c r="AX56" s="27">
        <f>[1]!snldata("12",$D56, "224015", "2015Y")</f>
        <v>0.30659831244732189</v>
      </c>
      <c r="AY56" s="27">
        <f>[1]!snldata("12",$D56, "224015", "2014Y")</f>
        <v>1.1260616669908399</v>
      </c>
      <c r="AZ56" s="27">
        <f>[1]!snldata("12",$D56, "224015", "2013Y")</f>
        <v>0.72200301944112555</v>
      </c>
      <c r="BA56" s="27">
        <f>[1]!snldata("12",$D56, "224015", "2012Y")</f>
        <v>0.69631489301957827</v>
      </c>
      <c r="BB56" s="27">
        <f>[1]!snldata("12",$D56, "249583", "12/31/2016")</f>
        <v>70.995994999999994</v>
      </c>
      <c r="BC56" s="27">
        <f>[1]!snldata("12",$D56, "249583", "12/31/2015")</f>
        <v>69.399799999999999</v>
      </c>
      <c r="BD56" s="27">
        <f>[1]!snldata("12",$D56, "249583", "12/31/2014")</f>
        <v>50.776099000000002</v>
      </c>
      <c r="BE56" s="27">
        <f>[1]!snldata("12",$D56, "249583", "12/31/2013")</f>
        <v>56.944218999999997</v>
      </c>
      <c r="BF56" s="27">
        <f>[1]!snldata("12",$D56, "249583", "12/31/2012")</f>
        <v>33.968311999999997</v>
      </c>
      <c r="BG56" s="27">
        <f>[1]!snldata("12",$D56, "249588", "12/31/2016")</f>
        <v>10.095725</v>
      </c>
      <c r="BH56" s="27">
        <f>[1]!snldata("12",$D56, "249588", "12/31/2015")</f>
        <v>11.340014999999999</v>
      </c>
      <c r="BI56" s="27">
        <f>[1]!snldata("12",$D56, "249588", "12/31/2014")</f>
        <v>10.486947000000001</v>
      </c>
      <c r="BJ56" s="27">
        <f>[1]!snldata("12",$D56, "249588", "12/31/2013")</f>
        <v>12.568595</v>
      </c>
      <c r="BK56" s="27">
        <f>[1]!snldata("12",$D56, "249588", "12/31/2012")</f>
        <v>13.805756000000001</v>
      </c>
      <c r="BL56" s="27">
        <f>[1]!snldata("12",$D56, "249589", "12/31/2016")</f>
        <v>518.09589100000005</v>
      </c>
      <c r="BM56" s="27">
        <f>[1]!snldata("12",$D56, "249589", "12/31/2015")</f>
        <v>583.55980999999997</v>
      </c>
      <c r="BN56" s="27">
        <f>[1]!snldata("12",$D56, "249589", "12/31/2014")</f>
        <v>322.11049300000002</v>
      </c>
      <c r="BO56" s="27">
        <f>[1]!snldata("12",$D56, "249589", "12/31/2013")</f>
        <v>400.18267900000001</v>
      </c>
      <c r="BP56" s="27">
        <f>[1]!snldata("12",$D56, "249589", "12/31/2012")</f>
        <v>440.57854900000001</v>
      </c>
      <c r="BQ56" s="16" t="str">
        <f>[1]!snldata("12",$D56, "249597", "12/31/2016")</f>
        <v>EIA 923 (767 - Page 4 Generator Data)</v>
      </c>
      <c r="BR56" s="29" t="str">
        <f>[1]!snldata("12",$D56, "225552", "2016Y")</f>
        <v>NA</v>
      </c>
    </row>
    <row r="57" spans="1:70" x14ac:dyDescent="0.2">
      <c r="A57" s="19" t="s">
        <v>145</v>
      </c>
      <c r="C57" s="20" t="s">
        <v>199</v>
      </c>
      <c r="D57" s="20">
        <v>4909</v>
      </c>
      <c r="E57" s="24" t="str">
        <f>[1]!snldata("12",D57,"229507")</f>
        <v>NRG Energy, Inc.</v>
      </c>
      <c r="F57" s="24" t="str">
        <f>[1]!snldata("12",D57, "221692")</f>
        <v>NRG Energy, Inc.</v>
      </c>
      <c r="G57" s="48">
        <v>1229</v>
      </c>
      <c r="J57" s="42">
        <f>[1]!snldata("12",D57,"221708")</f>
        <v>100</v>
      </c>
      <c r="K57" s="25" t="str">
        <f>IFERROR([1]!snldata("12",D57, "221969"),0)</f>
        <v>NA</v>
      </c>
      <c r="L57" s="50" t="s">
        <v>14</v>
      </c>
      <c r="M57" s="24" t="str">
        <f>[1]!snldata("12",D57, "241198")</f>
        <v>Steam Turbine</v>
      </c>
      <c r="N57" s="24" t="str">
        <f>[1]!snldata("12",D57, "221981")</f>
        <v>Coal</v>
      </c>
      <c r="O57" s="24" t="str">
        <f>[1]!snldata("12",D57, "246613")</f>
        <v/>
      </c>
      <c r="P57" s="24">
        <f>[1]!snldata("12",D57, "221972")</f>
        <v>1970</v>
      </c>
      <c r="Q57" s="24" t="str">
        <f>[1]!snldata("12",D57, "229687")</f>
        <v>RFC</v>
      </c>
      <c r="R57" s="24" t="str">
        <f>[1]!snldata("12",D57, "229688")</f>
        <v>R-PJM</v>
      </c>
      <c r="S57" s="24" t="str">
        <f>[1]!snldata("12",D57, "231906")</f>
        <v>PJM</v>
      </c>
      <c r="T57" s="26"/>
      <c r="U57" s="24" t="str">
        <f>[1]!snldata("12",D57, "221802")</f>
        <v>MD</v>
      </c>
      <c r="V57" s="24" t="str">
        <f>[1]!snldata("12",D57, "221801")</f>
        <v>Charles</v>
      </c>
      <c r="W57" s="24" t="str">
        <f>[1]!snldata("12",D57, "221800")</f>
        <v>Newburg</v>
      </c>
      <c r="X57" s="16" t="str">
        <f>[1]!snldata("12",D57, "241235")</f>
        <v>NA</v>
      </c>
      <c r="Y57" s="16" t="str">
        <f>[1]!snldata("12",D57, "241236")</f>
        <v>NA</v>
      </c>
      <c r="Z57" s="27" t="str">
        <f>[1]!snldata("12",D57,"241233")</f>
        <v>NA</v>
      </c>
      <c r="AA57" s="28" t="str">
        <f>[1]!snldata("12",D57, "222074")</f>
        <v/>
      </c>
      <c r="AB57" s="16" t="str">
        <f>[1]!snldata("12",$D57, "229694")</f>
        <v>Acid Rain</v>
      </c>
      <c r="AC57" s="16" t="str">
        <f>[1]!snldata("12",$D57, "229695")</f>
        <v>CAIR NOx Ozone Season</v>
      </c>
      <c r="AD57" s="16" t="str">
        <f>[1]!snldata("12",$D57, "229697")</f>
        <v>Regional Greenhouse Gas</v>
      </c>
      <c r="AE57" s="16" t="str">
        <f>[1]!snldata("12",$D57, "222078")</f>
        <v>Yes</v>
      </c>
      <c r="AF57" s="16" t="str">
        <f>[1]!snldata("12",$D57, "255708")</f>
        <v>No</v>
      </c>
      <c r="AG57" s="16" t="str">
        <f>[1]!snldata("12",D57, "243303")</f>
        <v/>
      </c>
      <c r="AH57" s="29">
        <f>[1]!snldata("12",D57, "249581", "12/31/2016")</f>
        <v>48707753</v>
      </c>
      <c r="AI57" s="29">
        <f>[1]!snldata("12",$D57, "249581", "12/31/2015")</f>
        <v>43281220</v>
      </c>
      <c r="AJ57" s="29">
        <f>[1]!snldata("12",$D57, "249581", "12/31/2014")</f>
        <v>61238285</v>
      </c>
      <c r="AK57" s="29">
        <f>[1]!snldata("12",$D57, "249581", "12/31/2013")</f>
        <v>40139229</v>
      </c>
      <c r="AL57" s="29">
        <f>[1]!snldata("12",$D57, "249581", "12/31/2012")</f>
        <v>51517087</v>
      </c>
      <c r="AM57" s="29">
        <f>[1]!snldata("12",$D57, "224014", "2016Y")</f>
        <v>10258</v>
      </c>
      <c r="AN57" s="29">
        <f>[1]!snldata("12",$D57, "224014", "2015Y")</f>
        <v>10212</v>
      </c>
      <c r="AO57" s="29">
        <f>[1]!snldata("12",$D57, "224014", "2014Y")</f>
        <v>9983</v>
      </c>
      <c r="AP57" s="29">
        <f>[1]!snldata("12",$D57, "224014", "2013Y")</f>
        <v>10291</v>
      </c>
      <c r="AQ57" s="29">
        <f>[1]!snldata("12",$D57, "224014", "2012Y")</f>
        <v>9867</v>
      </c>
      <c r="AR57" s="29">
        <f>[1]!snldata("12",$D57, "224013", "2016Y")</f>
        <v>4748077</v>
      </c>
      <c r="AS57" s="29">
        <f>[1]!snldata("12",$D57, "224013", "2015Y")</f>
        <v>4238250</v>
      </c>
      <c r="AT57" s="29">
        <f>[1]!snldata("12",$D57, "224013", "2014Y")</f>
        <v>6134203</v>
      </c>
      <c r="AU57" s="29">
        <f>[1]!snldata("12",$D57, "224013", "2013Y")</f>
        <v>3900601</v>
      </c>
      <c r="AV57" s="29">
        <f>[1]!snldata("12",$D57, "224013", "2012Y")</f>
        <v>5221170</v>
      </c>
      <c r="AW57" s="27">
        <f>[1]!snldata("12",$D57, "224015", "2016Y")</f>
        <v>44.857842248070803</v>
      </c>
      <c r="AX57" s="27">
        <f>[1]!snldata("12",$D57, "224015", "2015Y")</f>
        <v>40.150912294662653</v>
      </c>
      <c r="AY57" s="27">
        <f>[1]!snldata("12",$D57, "224015", "2014Y")</f>
        <v>58.112156350063472</v>
      </c>
      <c r="AZ57" s="27">
        <f>[1]!snldata("12",$D57, "224015", "2013Y")</f>
        <v>36.95220636995775</v>
      </c>
      <c r="BA57" s="27">
        <f>[1]!snldata("12",$D57, "224015", "2012Y")</f>
        <v>49.327426705666284</v>
      </c>
      <c r="BB57" s="27">
        <f>[1]!snldata("12",$D57, "249583", "12/31/2016")</f>
        <v>3.415168</v>
      </c>
      <c r="BC57" s="27">
        <f>[1]!snldata("12",$D57, "249583", "12/31/2015")</f>
        <v>3.7992880000000002</v>
      </c>
      <c r="BD57" s="27">
        <f>[1]!snldata("12",$D57, "249583", "12/31/2014")</f>
        <v>2.6576719999999998</v>
      </c>
      <c r="BE57" s="27">
        <f>[1]!snldata("12",$D57, "249583", "12/31/2013")</f>
        <v>3.8783910000000001</v>
      </c>
      <c r="BF57" s="27">
        <f>[1]!snldata("12",$D57, "249583", "12/31/2012")</f>
        <v>3.0035129999999999</v>
      </c>
      <c r="BG57" s="27">
        <f>[1]!snldata("12",$D57, "249588", "12/31/2016")</f>
        <v>27.803446999999998</v>
      </c>
      <c r="BH57" s="27">
        <f>[1]!snldata("12",$D57, "249588", "12/31/2015")</f>
        <v>28.270848000000001</v>
      </c>
      <c r="BI57" s="27">
        <f>[1]!snldata("12",$D57, "249588", "12/31/2014")</f>
        <v>26.697627000000001</v>
      </c>
      <c r="BJ57" s="27">
        <f>[1]!snldata("12",$D57, "249588", "12/31/2013")</f>
        <v>26.664888000000001</v>
      </c>
      <c r="BK57" s="27">
        <f>[1]!snldata("12",$D57, "249588", "12/31/2012")</f>
        <v>26.779646</v>
      </c>
      <c r="BL57" s="27">
        <f>[1]!snldata("12",$D57, "249589", "12/31/2016")</f>
        <v>38.418005999999998</v>
      </c>
      <c r="BM57" s="27">
        <f>[1]!snldata("12",$D57, "249589", "12/31/2015")</f>
        <v>45.098166999999997</v>
      </c>
      <c r="BN57" s="27">
        <f>[1]!snldata("12",$D57, "249589", "12/31/2014")</f>
        <v>44.276662000000002</v>
      </c>
      <c r="BO57" s="27">
        <f>[1]!snldata("12",$D57, "249589", "12/31/2013")</f>
        <v>49.756687999999997</v>
      </c>
      <c r="BP57" s="27">
        <f>[1]!snldata("12",$D57, "249589", "12/31/2012")</f>
        <v>46.786375999999997</v>
      </c>
      <c r="BQ57" s="16" t="str">
        <f>[1]!snldata("12",$D57, "249597", "12/31/2016")</f>
        <v>EIA 923 (767 - Page 4 Generator Data)</v>
      </c>
      <c r="BR57" s="29" t="str">
        <f>[1]!snldata("12",$D57, "225552", "2016Y")</f>
        <v>NA</v>
      </c>
    </row>
    <row r="58" spans="1:70" x14ac:dyDescent="0.2">
      <c r="A58" s="19" t="s">
        <v>145</v>
      </c>
      <c r="C58" s="20" t="s">
        <v>200</v>
      </c>
      <c r="D58" s="20">
        <v>4910</v>
      </c>
      <c r="E58" s="24" t="str">
        <f>[1]!snldata("12",D58,"229507")</f>
        <v>NRG Energy, Inc.</v>
      </c>
      <c r="F58" s="24" t="str">
        <f>[1]!snldata("12",D58, "221692")</f>
        <v>NRG Energy, Inc.</v>
      </c>
      <c r="G58" s="48">
        <v>248</v>
      </c>
      <c r="J58" s="42">
        <f>[1]!snldata("12",D58,"221708")</f>
        <v>100</v>
      </c>
      <c r="K58" s="25" t="str">
        <f>IFERROR([1]!snldata("12",D58, "221969"),0)</f>
        <v>NA</v>
      </c>
      <c r="L58" s="50" t="s">
        <v>14</v>
      </c>
      <c r="M58" s="24" t="str">
        <f>[1]!snldata("12",D58, "241198")</f>
        <v>Gas Turbine</v>
      </c>
      <c r="N58" s="24" t="str">
        <f>[1]!snldata("12",D58, "221981")</f>
        <v>Oil</v>
      </c>
      <c r="O58" s="24" t="str">
        <f>[1]!snldata("12",D58, "246613")</f>
        <v/>
      </c>
      <c r="P58" s="24">
        <f>[1]!snldata("12",D58, "221972")</f>
        <v>1970</v>
      </c>
      <c r="Q58" s="24" t="str">
        <f>[1]!snldata("12",D58, "229687")</f>
        <v>RFC</v>
      </c>
      <c r="R58" s="24" t="str">
        <f>[1]!snldata("12",D58, "229688")</f>
        <v>R-PJM</v>
      </c>
      <c r="S58" s="24" t="str">
        <f>[1]!snldata("12",D58, "231906")</f>
        <v>PJM</v>
      </c>
      <c r="T58" s="26"/>
      <c r="U58" s="24" t="str">
        <f>[1]!snldata("12",D58, "221802")</f>
        <v>MD</v>
      </c>
      <c r="V58" s="24" t="str">
        <f>[1]!snldata("12",D58, "221801")</f>
        <v>Charles</v>
      </c>
      <c r="W58" s="24" t="str">
        <f>[1]!snldata("12",D58, "221800")</f>
        <v>Newburg</v>
      </c>
      <c r="X58" s="16" t="str">
        <f>[1]!snldata("12",D58, "241235")</f>
        <v>NA</v>
      </c>
      <c r="Y58" s="16" t="str">
        <f>[1]!snldata("12",D58, "241236")</f>
        <v>NA</v>
      </c>
      <c r="Z58" s="27" t="str">
        <f>[1]!snldata("12",D58,"241233")</f>
        <v>NA</v>
      </c>
      <c r="AA58" s="28" t="str">
        <f>[1]!snldata("12",D58, "222074")</f>
        <v/>
      </c>
      <c r="AB58" s="16" t="str">
        <f>[1]!snldata("12",$D58, "229694")</f>
        <v/>
      </c>
      <c r="AC58" s="16" t="str">
        <f>[1]!snldata("12",$D58, "229695")</f>
        <v>CAIR NOx Ozone Season</v>
      </c>
      <c r="AD58" s="16" t="str">
        <f>[1]!snldata("12",$D58, "229697")</f>
        <v>Regional Greenhouse Gas</v>
      </c>
      <c r="AE58" s="16" t="str">
        <f>[1]!snldata("12",$D58, "222078")</f>
        <v>No</v>
      </c>
      <c r="AF58" s="16" t="str">
        <f>[1]!snldata("12",$D58, "255708")</f>
        <v>No</v>
      </c>
      <c r="AG58" s="16" t="str">
        <f>[1]!snldata("12",D58, "243303")</f>
        <v/>
      </c>
      <c r="AH58" s="29">
        <f>[1]!snldata("12",D58, "249581", "12/31/2016")</f>
        <v>110377.99980000001</v>
      </c>
      <c r="AI58" s="29">
        <f>[1]!snldata("12",$D58, "249581", "12/31/2015")</f>
        <v>118985.99980000001</v>
      </c>
      <c r="AJ58" s="29">
        <f>[1]!snldata("12",$D58, "249581", "12/31/2014")</f>
        <v>640128.99979999999</v>
      </c>
      <c r="AK58" s="29">
        <f>[1]!snldata("12",$D58, "249581", "12/31/2013")</f>
        <v>170936</v>
      </c>
      <c r="AL58" s="29">
        <f>[1]!snldata("12",$D58, "249581", "12/31/2012")</f>
        <v>64545</v>
      </c>
      <c r="AM58" s="29">
        <f>[1]!snldata("12",$D58, "224014", "2016Y")</f>
        <v>18065</v>
      </c>
      <c r="AN58" s="29">
        <f>[1]!snldata("12",$D58, "224014", "2015Y")</f>
        <v>18756</v>
      </c>
      <c r="AO58" s="29">
        <f>[1]!snldata("12",$D58, "224014", "2014Y")</f>
        <v>13591</v>
      </c>
      <c r="AP58" s="29">
        <f>[1]!snldata("12",$D58, "224014", "2013Y")</f>
        <v>15990</v>
      </c>
      <c r="AQ58" s="29">
        <f>[1]!snldata("12",$D58, "224014", "2012Y")</f>
        <v>20774</v>
      </c>
      <c r="AR58" s="29">
        <f>[1]!snldata("12",$D58, "224013", "2016Y")</f>
        <v>6110</v>
      </c>
      <c r="AS58" s="29">
        <f>[1]!snldata("12",$D58, "224013", "2015Y")</f>
        <v>6344</v>
      </c>
      <c r="AT58" s="29">
        <f>[1]!snldata("12",$D58, "224013", "2014Y")</f>
        <v>47098</v>
      </c>
      <c r="AU58" s="29">
        <f>[1]!snldata("12",$D58, "224013", "2013Y")</f>
        <v>10690</v>
      </c>
      <c r="AV58" s="29">
        <f>[1]!snldata("12",$D58, "224013", "2012Y")</f>
        <v>3107</v>
      </c>
      <c r="AW58" s="27">
        <f>[1]!snldata("12",$D58, "224015", "2016Y")</f>
        <v>0.25762328813330637</v>
      </c>
      <c r="AX58" s="27">
        <f>[1]!snldata("12",$D58, "224015", "2015Y")</f>
        <v>0.26822256046000337</v>
      </c>
      <c r="AY58" s="27">
        <f>[1]!snldata("12",$D58, "224015", "2014Y")</f>
        <v>1.991290377135126</v>
      </c>
      <c r="AZ58" s="27">
        <f>[1]!snldata("12",$D58, "224015", "2013Y")</f>
        <v>0.45197023507525791</v>
      </c>
      <c r="BA58" s="27">
        <f>[1]!snldata("12",$D58, "224015", "2012Y")</f>
        <v>0.1310041826890643</v>
      </c>
      <c r="BB58" s="27">
        <f>[1]!snldata("12",$D58, "249583", "12/31/2016")</f>
        <v>58.592139000000003</v>
      </c>
      <c r="BC58" s="27">
        <f>[1]!snldata("12",$D58, "249583", "12/31/2015")</f>
        <v>54.650410000000001</v>
      </c>
      <c r="BD58" s="27">
        <f>[1]!snldata("12",$D58, "249583", "12/31/2014")</f>
        <v>7.2175260000000003</v>
      </c>
      <c r="BE58" s="27">
        <f>[1]!snldata("12",$D58, "249583", "12/31/2013")</f>
        <v>32.039821000000003</v>
      </c>
      <c r="BF58" s="27">
        <f>[1]!snldata("12",$D58, "249583", "12/31/2012")</f>
        <v>116.691017</v>
      </c>
      <c r="BG58" s="27">
        <f>[1]!snldata("12",$D58, "249588", "12/31/2016")</f>
        <v>3.7615970000000001</v>
      </c>
      <c r="BH58" s="27">
        <f>[1]!snldata("12",$D58, "249588", "12/31/2015")</f>
        <v>3.5575929999999998</v>
      </c>
      <c r="BI58" s="27">
        <f>[1]!snldata("12",$D58, "249588", "12/31/2014")</f>
        <v>3.8568660000000001</v>
      </c>
      <c r="BJ58" s="27">
        <f>[1]!snldata("12",$D58, "249588", "12/31/2013")</f>
        <v>3.9964770000000001</v>
      </c>
      <c r="BK58" s="27">
        <f>[1]!snldata("12",$D58, "249588", "12/31/2012")</f>
        <v>4.1606569999999996</v>
      </c>
      <c r="BL58" s="27">
        <f>[1]!snldata("12",$D58, "249589", "12/31/2016")</f>
        <v>403.899631</v>
      </c>
      <c r="BM58" s="27">
        <f>[1]!snldata("12",$D58, "249589", "12/31/2015")</f>
        <v>431.43388499999998</v>
      </c>
      <c r="BN58" s="27">
        <f>[1]!snldata("12",$D58, "249589", "12/31/2014")</f>
        <v>300.82387499999999</v>
      </c>
      <c r="BO58" s="27">
        <f>[1]!snldata("12",$D58, "249589", "12/31/2013")</f>
        <v>477.60078900000002</v>
      </c>
      <c r="BP58" s="27">
        <f>[1]!snldata("12",$D58, "249589", "12/31/2012")</f>
        <v>928.27390700000001</v>
      </c>
      <c r="BQ58" s="16" t="str">
        <f>[1]!snldata("12",$D58, "249597", "12/31/2016")</f>
        <v>EIA 923 based on unit capacity allocation</v>
      </c>
      <c r="BR58" s="29" t="str">
        <f>[1]!snldata("12",$D58, "225552", "2016Y")</f>
        <v>NA</v>
      </c>
    </row>
    <row r="59" spans="1:70" x14ac:dyDescent="0.2">
      <c r="A59" s="19" t="s">
        <v>145</v>
      </c>
      <c r="C59" s="20" t="s">
        <v>201</v>
      </c>
      <c r="D59" s="20">
        <v>4931</v>
      </c>
      <c r="E59" s="24" t="str">
        <f>[1]!snldata("12",D59,"229507")</f>
        <v>NRG REMA LLC</v>
      </c>
      <c r="F59" s="24" t="str">
        <f>[1]!snldata("12",D59, "221692")</f>
        <v>NRG REMA LLC</v>
      </c>
      <c r="G59" s="48">
        <v>40</v>
      </c>
      <c r="J59" s="42">
        <f>[1]!snldata("12",D59,"221708")</f>
        <v>100</v>
      </c>
      <c r="K59" s="25" t="str">
        <f>IFERROR([1]!snldata("12",D59, "221969"),0)</f>
        <v>NA</v>
      </c>
      <c r="L59" s="50" t="s">
        <v>14</v>
      </c>
      <c r="M59" s="24" t="str">
        <f>[1]!snldata("12",D59, "241198")</f>
        <v>Gas Turbine</v>
      </c>
      <c r="N59" s="24" t="str">
        <f>[1]!snldata("12",D59, "221981")</f>
        <v>Oil</v>
      </c>
      <c r="O59" s="24" t="str">
        <f>[1]!snldata("12",D59, "246613")</f>
        <v/>
      </c>
      <c r="P59" s="24">
        <f>[1]!snldata("12",D59, "221972")</f>
        <v>1972</v>
      </c>
      <c r="Q59" s="24" t="str">
        <f>[1]!snldata("12",D59, "229687")</f>
        <v>RFC</v>
      </c>
      <c r="R59" s="24" t="str">
        <f>[1]!snldata("12",D59, "229688")</f>
        <v>R-PJM</v>
      </c>
      <c r="S59" s="24" t="str">
        <f>[1]!snldata("12",D59, "231906")</f>
        <v>PJM</v>
      </c>
      <c r="T59" s="26"/>
      <c r="U59" s="24" t="str">
        <f>[1]!snldata("12",D59, "221802")</f>
        <v>PA</v>
      </c>
      <c r="V59" s="24" t="str">
        <f>[1]!snldata("12",D59, "221801")</f>
        <v>Cumberland</v>
      </c>
      <c r="W59" s="24" t="str">
        <f>[1]!snldata("12",D59, "221800")</f>
        <v>Mount Holly Springs</v>
      </c>
      <c r="X59" s="16" t="str">
        <f>[1]!snldata("12",D59, "241235")</f>
        <v>NA</v>
      </c>
      <c r="Y59" s="16" t="str">
        <f>[1]!snldata("12",D59, "241236")</f>
        <v>NA</v>
      </c>
      <c r="Z59" s="27" t="str">
        <f>[1]!snldata("12",D59,"241233")</f>
        <v>NA</v>
      </c>
      <c r="AA59" s="28" t="str">
        <f>[1]!snldata("12",D59, "222074")</f>
        <v/>
      </c>
      <c r="AB59" s="16" t="str">
        <f>[1]!snldata("12",$D59, "229694")</f>
        <v/>
      </c>
      <c r="AC59" s="16" t="str">
        <f>[1]!snldata("12",$D59, "229695")</f>
        <v>CAIR NOx Ozone Season</v>
      </c>
      <c r="AD59" s="16" t="str">
        <f>[1]!snldata("12",$D59, "229697")</f>
        <v/>
      </c>
      <c r="AE59" s="16" t="str">
        <f>[1]!snldata("12",$D59, "222078")</f>
        <v>No</v>
      </c>
      <c r="AF59" s="16" t="str">
        <f>[1]!snldata("12",$D59, "255708")</f>
        <v>No</v>
      </c>
      <c r="AG59" s="16" t="str">
        <f>[1]!snldata("12",D59, "243303")</f>
        <v/>
      </c>
      <c r="AH59" s="29" t="str">
        <f>[1]!snldata("12",D59, "249581", "12/31/2016")</f>
        <v>NA</v>
      </c>
      <c r="AI59" s="29">
        <f>[1]!snldata("12",$D59, "249581", "12/31/2015")</f>
        <v>60344</v>
      </c>
      <c r="AJ59" s="29">
        <f>[1]!snldata("12",$D59, "249581", "12/31/2014")</f>
        <v>50350</v>
      </c>
      <c r="AK59" s="29">
        <f>[1]!snldata("12",$D59, "249581", "12/31/2013")</f>
        <v>53178</v>
      </c>
      <c r="AL59" s="29">
        <f>[1]!snldata("12",$D59, "249581", "12/31/2012")</f>
        <v>93344</v>
      </c>
      <c r="AM59" s="29" t="str">
        <f>[1]!snldata("12",$D59, "224014", "2016Y")</f>
        <v>NA</v>
      </c>
      <c r="AN59" s="29">
        <f>[1]!snldata("12",$D59, "224014", "2015Y")</f>
        <v>16200</v>
      </c>
      <c r="AO59" s="29">
        <f>[1]!snldata("12",$D59, "224014", "2014Y")</f>
        <v>16530</v>
      </c>
      <c r="AP59" s="29">
        <f>[1]!snldata("12",$D59, "224014", "2013Y")</f>
        <v>18057</v>
      </c>
      <c r="AQ59" s="29">
        <f>[1]!snldata("12",$D59, "224014", "2012Y")</f>
        <v>16466</v>
      </c>
      <c r="AR59" s="29" t="str">
        <f>[1]!snldata("12",$D59, "224013", "2016Y")</f>
        <v>NA</v>
      </c>
      <c r="AS59" s="29">
        <f>[1]!snldata("12",$D59, "224013", "2015Y")</f>
        <v>3725</v>
      </c>
      <c r="AT59" s="29">
        <f>[1]!snldata("12",$D59, "224013", "2014Y")</f>
        <v>3046</v>
      </c>
      <c r="AU59" s="29">
        <f>[1]!snldata("12",$D59, "224013", "2013Y")</f>
        <v>2945</v>
      </c>
      <c r="AV59" s="29">
        <f>[1]!snldata("12",$D59, "224013", "2012Y")</f>
        <v>5669</v>
      </c>
      <c r="AW59" s="27" t="str">
        <f>[1]!snldata("12",$D59, "224015", "2016Y")</f>
        <v>NA</v>
      </c>
      <c r="AX59" s="27">
        <f>[1]!snldata("12",$D59, "224015", "2015Y")</f>
        <v>0.8504566210045662</v>
      </c>
      <c r="AY59" s="27">
        <f>[1]!snldata("12",$D59, "224015", "2014Y")</f>
        <v>0.69543378995433791</v>
      </c>
      <c r="AZ59" s="27">
        <f>[1]!snldata("12",$D59, "224015", "2013Y")</f>
        <v>0.67237442922374424</v>
      </c>
      <c r="BA59" s="27">
        <f>[1]!snldata("12",$D59, "224015", "2012Y")</f>
        <v>1.2907559198542806</v>
      </c>
      <c r="BB59" s="27">
        <f>[1]!snldata("12",$D59, "249583", "12/31/2016")</f>
        <v>28.981452999999998</v>
      </c>
      <c r="BC59" s="27">
        <f>[1]!snldata("12",$D59, "249583", "12/31/2015")</f>
        <v>28.329865999999999</v>
      </c>
      <c r="BD59" s="27">
        <f>[1]!snldata("12",$D59, "249583", "12/31/2014")</f>
        <v>33.707177000000001</v>
      </c>
      <c r="BE59" s="27">
        <f>[1]!snldata("12",$D59, "249583", "12/31/2013")</f>
        <v>42.336742000000001</v>
      </c>
      <c r="BF59" s="27">
        <f>[1]!snldata("12",$D59, "249583", "12/31/2012")</f>
        <v>21.103615000000001</v>
      </c>
      <c r="BG59" s="27">
        <f>[1]!snldata("12",$D59, "249588", "12/31/2016")</f>
        <v>5.79969</v>
      </c>
      <c r="BH59" s="27">
        <f>[1]!snldata("12",$D59, "249588", "12/31/2015")</f>
        <v>5.6692960000000001</v>
      </c>
      <c r="BI59" s="27">
        <f>[1]!snldata("12",$D59, "249588", "12/31/2014")</f>
        <v>5.3899379999999999</v>
      </c>
      <c r="BJ59" s="27">
        <f>[1]!snldata("12",$D59, "249588", "12/31/2013")</f>
        <v>7.2042349999999997</v>
      </c>
      <c r="BK59" s="27">
        <f>[1]!snldata("12",$D59, "249588", "12/31/2012")</f>
        <v>7.5307339999999998</v>
      </c>
      <c r="BL59" s="27">
        <f>[1]!snldata("12",$D59, "249589", "12/31/2016")</f>
        <v>268.70606700000002</v>
      </c>
      <c r="BM59" s="27">
        <f>[1]!snldata("12",$D59, "249589", "12/31/2015")</f>
        <v>297.755045</v>
      </c>
      <c r="BN59" s="27">
        <f>[1]!snldata("12",$D59, "249589", "12/31/2014")</f>
        <v>454.76848999999999</v>
      </c>
      <c r="BO59" s="27">
        <f>[1]!snldata("12",$D59, "249589", "12/31/2013")</f>
        <v>554.13703899999996</v>
      </c>
      <c r="BP59" s="27">
        <f>[1]!snldata("12",$D59, "249589", "12/31/2012")</f>
        <v>448.382858</v>
      </c>
      <c r="BQ59" s="16" t="str">
        <f>[1]!snldata("12",$D59, "249597", "12/31/2016")</f>
        <v/>
      </c>
      <c r="BR59" s="29" t="str">
        <f>[1]!snldata("12",$D59, "225552", "2016Y")</f>
        <v>NA</v>
      </c>
    </row>
    <row r="60" spans="1:70" x14ac:dyDescent="0.2">
      <c r="A60" s="19" t="s">
        <v>145</v>
      </c>
      <c r="C60" s="20" t="s">
        <v>202</v>
      </c>
      <c r="D60" s="20">
        <v>5040</v>
      </c>
      <c r="E60" s="24" t="str">
        <f>[1]!snldata("12",D60,"229507")</f>
        <v>NRG Power Midwest LP.</v>
      </c>
      <c r="F60" s="24" t="str">
        <f>[1]!snldata("12",D60, "221692")</f>
        <v>NRG Power Midwest LP.</v>
      </c>
      <c r="G60" s="48">
        <v>325</v>
      </c>
      <c r="J60" s="42">
        <f>[1]!snldata("12",D60,"221708")</f>
        <v>100</v>
      </c>
      <c r="K60" s="25" t="str">
        <f>IFERROR([1]!snldata("12",D60, "221969"),0)</f>
        <v>NA</v>
      </c>
      <c r="L60" s="50" t="s">
        <v>14</v>
      </c>
      <c r="M60" s="24" t="str">
        <f>[1]!snldata("12",D60, "241198")</f>
        <v>Steam Turbine</v>
      </c>
      <c r="N60" s="24" t="str">
        <f>[1]!snldata("12",D60, "221981")</f>
        <v>Gas</v>
      </c>
      <c r="O60" s="24" t="str">
        <f>[1]!snldata("12",D60, "246613")</f>
        <v/>
      </c>
      <c r="P60" s="24">
        <f>[1]!snldata("12",D60, "221972")</f>
        <v>1939</v>
      </c>
      <c r="Q60" s="24" t="str">
        <f>[1]!snldata("12",D60, "229687")</f>
        <v>RFC</v>
      </c>
      <c r="R60" s="24" t="str">
        <f>[1]!snldata("12",D60, "229688")</f>
        <v>R-PJM</v>
      </c>
      <c r="S60" s="24" t="str">
        <f>[1]!snldata("12",D60, "231906")</f>
        <v>PJM</v>
      </c>
      <c r="T60" s="26"/>
      <c r="U60" s="24" t="str">
        <f>[1]!snldata("12",D60, "221802")</f>
        <v>PA</v>
      </c>
      <c r="V60" s="24" t="str">
        <f>[1]!snldata("12",D60, "221801")</f>
        <v>Lawrence</v>
      </c>
      <c r="W60" s="24" t="str">
        <f>[1]!snldata("12",D60, "221800")</f>
        <v>New Castle</v>
      </c>
      <c r="X60" s="16" t="str">
        <f>[1]!snldata("12",D60, "241235")</f>
        <v>NA</v>
      </c>
      <c r="Y60" s="16" t="str">
        <f>[1]!snldata("12",D60, "241236")</f>
        <v>NA</v>
      </c>
      <c r="Z60" s="27" t="str">
        <f>[1]!snldata("12",D60,"241233")</f>
        <v>NA</v>
      </c>
      <c r="AA60" s="28" t="str">
        <f>[1]!snldata("12",D60, "222074")</f>
        <v/>
      </c>
      <c r="AB60" s="16" t="str">
        <f>[1]!snldata("12",$D60, "229694")</f>
        <v>Acid Rain</v>
      </c>
      <c r="AC60" s="16" t="str">
        <f>[1]!snldata("12",$D60, "229695")</f>
        <v>CAIR NOx Ozone Season</v>
      </c>
      <c r="AD60" s="16" t="str">
        <f>[1]!snldata("12",$D60, "229697")</f>
        <v/>
      </c>
      <c r="AE60" s="16" t="str">
        <f>[1]!snldata("12",$D60, "222078")</f>
        <v>No</v>
      </c>
      <c r="AF60" s="16" t="str">
        <f>[1]!snldata("12",$D60, "255708")</f>
        <v>No</v>
      </c>
      <c r="AG60" s="16" t="str">
        <f>[1]!snldata("12",D60, "243303")</f>
        <v/>
      </c>
      <c r="AH60" s="29">
        <f>[1]!snldata("12",D60, "249581", "12/31/2016")</f>
        <v>9428852</v>
      </c>
      <c r="AI60" s="29">
        <f>[1]!snldata("12",$D60, "249581", "12/31/2015")</f>
        <v>3554023</v>
      </c>
      <c r="AJ60" s="29">
        <f>[1]!snldata("12",$D60, "249581", "12/31/2014")</f>
        <v>3276550</v>
      </c>
      <c r="AK60" s="29">
        <f>[1]!snldata("12",$D60, "249581", "12/31/2013")</f>
        <v>4202413</v>
      </c>
      <c r="AL60" s="29">
        <f>[1]!snldata("12",$D60, "249581", "12/31/2012")</f>
        <v>4314249</v>
      </c>
      <c r="AM60" s="29">
        <f>[1]!snldata("12",$D60, "224014", "2016Y")</f>
        <v>11294</v>
      </c>
      <c r="AN60" s="29">
        <f>[1]!snldata("12",$D60, "224014", "2015Y")</f>
        <v>11199</v>
      </c>
      <c r="AO60" s="29">
        <f>[1]!snldata("12",$D60, "224014", "2014Y")</f>
        <v>10880</v>
      </c>
      <c r="AP60" s="29">
        <f>[1]!snldata("12",$D60, "224014", "2013Y")</f>
        <v>10709</v>
      </c>
      <c r="AQ60" s="29">
        <f>[1]!snldata("12",$D60, "224014", "2012Y")</f>
        <v>11487</v>
      </c>
      <c r="AR60" s="29">
        <f>[1]!snldata("12",$D60, "224013", "2016Y")</f>
        <v>834851</v>
      </c>
      <c r="AS60" s="29">
        <f>[1]!snldata("12",$D60, "224013", "2015Y")</f>
        <v>317344</v>
      </c>
      <c r="AT60" s="29">
        <f>[1]!snldata("12",$D60, "224013", "2014Y")</f>
        <v>301159</v>
      </c>
      <c r="AU60" s="29">
        <f>[1]!snldata("12",$D60, "224013", "2013Y")</f>
        <v>392414</v>
      </c>
      <c r="AV60" s="29">
        <f>[1]!snldata("12",$D60, "224013", "2012Y")</f>
        <v>375594</v>
      </c>
      <c r="AW60" s="27">
        <f>[1]!snldata("12",$D60, "224015", "2016Y")</f>
        <v>29.700698713570127</v>
      </c>
      <c r="AX60" s="27">
        <f>[1]!snldata("12",$D60, "224015", "2015Y")</f>
        <v>11.320776255707763</v>
      </c>
      <c r="AY60" s="27">
        <f>[1]!snldata("12",$D60, "224015", "2014Y")</f>
        <v>10.743400399543379</v>
      </c>
      <c r="AZ60" s="27">
        <f>[1]!snldata("12",$D60, "224015", "2013Y")</f>
        <v>13.998787100456621</v>
      </c>
      <c r="BA60" s="27">
        <f>[1]!snldata("12",$D60, "224015", "2012Y")</f>
        <v>13.362149931693988</v>
      </c>
      <c r="BB60" s="27">
        <f>[1]!snldata("12",$D60, "249583", "12/31/2016")</f>
        <v>3.6949399999999999</v>
      </c>
      <c r="BC60" s="27">
        <f>[1]!snldata("12",$D60, "249583", "12/31/2015")</f>
        <v>6.8788720000000003</v>
      </c>
      <c r="BD60" s="27">
        <f>[1]!snldata("12",$D60, "249583", "12/31/2014")</f>
        <v>8.7909450000000007</v>
      </c>
      <c r="BE60" s="27">
        <f>[1]!snldata("12",$D60, "249583", "12/31/2013")</f>
        <v>8.9612490000000005</v>
      </c>
      <c r="BF60" s="27">
        <f>[1]!snldata("12",$D60, "249583", "12/31/2012")</f>
        <v>8.7357359999999993</v>
      </c>
      <c r="BG60" s="27">
        <f>[1]!snldata("12",$D60, "249588", "12/31/2016")</f>
        <v>15.488315</v>
      </c>
      <c r="BH60" s="27">
        <f>[1]!snldata("12",$D60, "249588", "12/31/2015")</f>
        <v>13.450213</v>
      </c>
      <c r="BI60" s="27">
        <f>[1]!snldata("12",$D60, "249588", "12/31/2014")</f>
        <v>23.10426</v>
      </c>
      <c r="BJ60" s="27">
        <f>[1]!snldata("12",$D60, "249588", "12/31/2013")</f>
        <v>20.284333</v>
      </c>
      <c r="BK60" s="27">
        <f>[1]!snldata("12",$D60, "249588", "12/31/2012")</f>
        <v>24.968195000000001</v>
      </c>
      <c r="BL60" s="27">
        <f>[1]!snldata("12",$D60, "249589", "12/31/2016")</f>
        <v>42.172722999999998</v>
      </c>
      <c r="BM60" s="27">
        <f>[1]!snldata("12",$D60, "249589", "12/31/2015")</f>
        <v>56.625714000000002</v>
      </c>
      <c r="BN60" s="27">
        <f>[1]!snldata("12",$D60, "249589", "12/31/2014")</f>
        <v>68.347849999999994</v>
      </c>
      <c r="BO60" s="27">
        <f>[1]!snldata("12",$D60, "249589", "12/31/2013")</f>
        <v>57.095674000000002</v>
      </c>
      <c r="BP60" s="27">
        <f>[1]!snldata("12",$D60, "249589", "12/31/2012")</f>
        <v>65.460943999999998</v>
      </c>
      <c r="BQ60" s="16" t="str">
        <f>[1]!snldata("12",$D60, "249597", "12/31/2016")</f>
        <v>EIA 923 (767 - Page 4 Generator Data)</v>
      </c>
      <c r="BR60" s="29" t="str">
        <f>[1]!snldata("12",$D60, "225552", "2016Y")</f>
        <v>NA</v>
      </c>
    </row>
    <row r="61" spans="1:70" x14ac:dyDescent="0.2">
      <c r="A61" s="19" t="s">
        <v>145</v>
      </c>
      <c r="C61" s="20" t="s">
        <v>203</v>
      </c>
      <c r="D61" s="20">
        <v>5041</v>
      </c>
      <c r="E61" s="24" t="str">
        <f>[1]!snldata("12",D61,"229507")</f>
        <v>Orion Power Holdings, Inc.</v>
      </c>
      <c r="F61" s="24" t="str">
        <f>[1]!snldata("12",D61, "221692")</f>
        <v>NRG Power Midwest LP.</v>
      </c>
      <c r="G61" s="48">
        <v>3</v>
      </c>
      <c r="J61" s="42">
        <f>[1]!snldata("12",D61,"221708")</f>
        <v>100</v>
      </c>
      <c r="K61" s="25" t="str">
        <f>IFERROR([1]!snldata("12",D61, "221969"),0)</f>
        <v>NA</v>
      </c>
      <c r="L61" s="50" t="s">
        <v>14</v>
      </c>
      <c r="M61" s="24" t="str">
        <f>[1]!snldata("12",D61, "241198")</f>
        <v>Internal Combustion</v>
      </c>
      <c r="N61" s="24" t="str">
        <f>[1]!snldata("12",D61, "221981")</f>
        <v>Oil</v>
      </c>
      <c r="O61" s="24" t="str">
        <f>[1]!snldata("12",D61, "246613")</f>
        <v/>
      </c>
      <c r="P61" s="24">
        <f>[1]!snldata("12",D61, "221972")</f>
        <v>1968</v>
      </c>
      <c r="Q61" s="24" t="str">
        <f>[1]!snldata("12",D61, "229687")</f>
        <v>RFC</v>
      </c>
      <c r="R61" s="24" t="str">
        <f>[1]!snldata("12",D61, "229688")</f>
        <v>R-PJM</v>
      </c>
      <c r="S61" s="24" t="str">
        <f>[1]!snldata("12",D61, "231906")</f>
        <v>PJM</v>
      </c>
      <c r="T61" s="26"/>
      <c r="U61" s="24" t="str">
        <f>[1]!snldata("12",D61, "221802")</f>
        <v>PA</v>
      </c>
      <c r="V61" s="24" t="str">
        <f>[1]!snldata("12",D61, "221801")</f>
        <v>Lawrence</v>
      </c>
      <c r="W61" s="24" t="str">
        <f>[1]!snldata("12",D61, "221800")</f>
        <v>New Castle</v>
      </c>
      <c r="X61" s="16" t="str">
        <f>[1]!snldata("12",D61, "241235")</f>
        <v>NA</v>
      </c>
      <c r="Y61" s="16" t="str">
        <f>[1]!snldata("12",D61, "241236")</f>
        <v>NA</v>
      </c>
      <c r="Z61" s="27" t="str">
        <f>[1]!snldata("12",D61,"241233")</f>
        <v>NA</v>
      </c>
      <c r="AA61" s="28" t="str">
        <f>[1]!snldata("12",D61, "222074")</f>
        <v/>
      </c>
      <c r="AB61" s="16" t="str">
        <f>[1]!snldata("12",$D61, "229694")</f>
        <v/>
      </c>
      <c r="AC61" s="16" t="str">
        <f>[1]!snldata("12",$D61, "229695")</f>
        <v/>
      </c>
      <c r="AD61" s="16" t="str">
        <f>[1]!snldata("12",$D61, "229697")</f>
        <v/>
      </c>
      <c r="AE61" s="16" t="str">
        <f>[1]!snldata("12",$D61, "222078")</f>
        <v>No</v>
      </c>
      <c r="AF61" s="16" t="str">
        <f>[1]!snldata("12",$D61, "255708")</f>
        <v>No</v>
      </c>
      <c r="AG61" s="16" t="str">
        <f>[1]!snldata("12",D61, "243303")</f>
        <v/>
      </c>
      <c r="AH61" s="29">
        <f>[1]!snldata("12",D61, "249581", "12/31/2016")</f>
        <v>523</v>
      </c>
      <c r="AI61" s="29">
        <f>[1]!snldata("12",$D61, "249581", "12/31/2015")</f>
        <v>116</v>
      </c>
      <c r="AJ61" s="29">
        <f>[1]!snldata("12",$D61, "249581", "12/31/2014")</f>
        <v>696</v>
      </c>
      <c r="AK61" s="29">
        <f>[1]!snldata("12",$D61, "249581", "12/31/2013")</f>
        <v>945</v>
      </c>
      <c r="AL61" s="29">
        <f>[1]!snldata("12",$D61, "249581", "12/31/2012")</f>
        <v>64</v>
      </c>
      <c r="AM61" s="29" t="str">
        <f>[1]!snldata("12",$D61, "224014", "2016Y")</f>
        <v>NA</v>
      </c>
      <c r="AN61" s="29">
        <f>[1]!snldata("12",$D61, "224014", "2015Y")</f>
        <v>12889</v>
      </c>
      <c r="AO61" s="29">
        <f>[1]!snldata("12",$D61, "224014", "2014Y")</f>
        <v>11410</v>
      </c>
      <c r="AP61" s="29">
        <f>[1]!snldata("12",$D61, "224014", "2013Y")</f>
        <v>12115</v>
      </c>
      <c r="AQ61" s="29">
        <f>[1]!snldata("12",$D61, "224014", "2012Y")</f>
        <v>10667</v>
      </c>
      <c r="AR61" s="29">
        <f>[1]!snldata("12",$D61, "224013", "2016Y")</f>
        <v>-465</v>
      </c>
      <c r="AS61" s="29">
        <f>[1]!snldata("12",$D61, "224013", "2015Y")</f>
        <v>9</v>
      </c>
      <c r="AT61" s="29">
        <f>[1]!snldata("12",$D61, "224013", "2014Y")</f>
        <v>61</v>
      </c>
      <c r="AU61" s="29">
        <f>[1]!snldata("12",$D61, "224013", "2013Y")</f>
        <v>78</v>
      </c>
      <c r="AV61" s="29">
        <f>[1]!snldata("12",$D61, "224013", "2012Y")</f>
        <v>6</v>
      </c>
      <c r="AW61" s="27">
        <f>[1]!snldata("12",$D61, "224015", "2016Y")</f>
        <v>-1.0587431693989071</v>
      </c>
      <c r="AX61" s="27">
        <f>[1]!snldata("12",$D61, "224015", "2015Y")</f>
        <v>2.0547945205479451E-2</v>
      </c>
      <c r="AY61" s="27">
        <f>[1]!snldata("12",$D61, "224015", "2014Y")</f>
        <v>0.13926940639269406</v>
      </c>
      <c r="AZ61" s="27">
        <f>[1]!snldata("12",$D61, "224015", "2013Y")</f>
        <v>0.17808219178082191</v>
      </c>
      <c r="BA61" s="27">
        <f>[1]!snldata("12",$D61, "224015", "2012Y")</f>
        <v>1.2419274714356682E-2</v>
      </c>
      <c r="BB61" s="27">
        <f>[1]!snldata("12",$D61, "249583", "12/31/2016")</f>
        <v>592.61012800000003</v>
      </c>
      <c r="BC61" s="27">
        <f>[1]!snldata("12",$D61, "249583", "12/31/2015")</f>
        <v>579.28653799999995</v>
      </c>
      <c r="BD61" s="27">
        <f>[1]!snldata("12",$D61, "249583", "12/31/2014")</f>
        <v>315.133196</v>
      </c>
      <c r="BE61" s="27">
        <f>[1]!snldata("12",$D61, "249583", "12/31/2013")</f>
        <v>443.46401600000002</v>
      </c>
      <c r="BF61" s="27">
        <f>[1]!snldata("12",$D61, "249583", "12/31/2012")</f>
        <v>445.391569</v>
      </c>
      <c r="BG61" s="27">
        <f>[1]!snldata("12",$D61, "249588", "12/31/2016")</f>
        <v>7.2462960000000001</v>
      </c>
      <c r="BH61" s="27">
        <f>[1]!snldata("12",$D61, "249588", "12/31/2015")</f>
        <v>7.0833779999999997</v>
      </c>
      <c r="BI61" s="27">
        <f>[1]!snldata("12",$D61, "249588", "12/31/2014")</f>
        <v>4.4818170000000004</v>
      </c>
      <c r="BJ61" s="27">
        <f>[1]!snldata("12",$D61, "249588", "12/31/2013")</f>
        <v>10.062493</v>
      </c>
      <c r="BK61" s="27">
        <f>[1]!snldata("12",$D61, "249588", "12/31/2012")</f>
        <v>8.1139119999999991</v>
      </c>
      <c r="BL61" s="27">
        <f>[1]!snldata("12",$D61, "249589", "12/31/2016")</f>
        <v>4727.3566709999996</v>
      </c>
      <c r="BM61" s="27">
        <f>[1]!snldata("12",$D61, "249589", "12/31/2015")</f>
        <v>4669.3713260000004</v>
      </c>
      <c r="BN61" s="27">
        <f>[1]!snldata("12",$D61, "249589", "12/31/2014")</f>
        <v>911.66917999999998</v>
      </c>
      <c r="BO61" s="27">
        <f>[1]!snldata("12",$D61, "249589", "12/31/2013")</f>
        <v>1352.678488</v>
      </c>
      <c r="BP61" s="27">
        <f>[1]!snldata("12",$D61, "249589", "12/31/2012")</f>
        <v>7440.0196820000001</v>
      </c>
      <c r="BQ61" s="16" t="str">
        <f>[1]!snldata("12",$D61, "249597", "12/31/2016")</f>
        <v>EIA 923 based on unit capacity allocation</v>
      </c>
      <c r="BR61" s="29" t="str">
        <f>[1]!snldata("12",$D61, "225552", "2016Y")</f>
        <v>NA</v>
      </c>
    </row>
    <row r="62" spans="1:70" x14ac:dyDescent="0.2">
      <c r="A62" s="19" t="s">
        <v>145</v>
      </c>
      <c r="C62" s="20" t="s">
        <v>204</v>
      </c>
      <c r="D62" s="20">
        <v>5100</v>
      </c>
      <c r="E62" s="24" t="str">
        <f>[1]!snldata("12",D62,"229507")</f>
        <v>Orion Power Holdings, Inc.</v>
      </c>
      <c r="F62" s="24" t="str">
        <f>[1]!snldata("12",D62, "221692")</f>
        <v>NRG Power Midwest LP.</v>
      </c>
      <c r="G62" s="48">
        <v>25</v>
      </c>
      <c r="J62" s="42">
        <f>[1]!snldata("12",D62,"221708")</f>
        <v>100</v>
      </c>
      <c r="K62" s="25" t="str">
        <f>IFERROR([1]!snldata("12",D62, "221969"),0)</f>
        <v>NA</v>
      </c>
      <c r="L62" s="50" t="s">
        <v>14</v>
      </c>
      <c r="M62" s="24" t="str">
        <f>[1]!snldata("12",D62, "241198")</f>
        <v>Gas Turbine</v>
      </c>
      <c r="N62" s="24" t="str">
        <f>[1]!snldata("12",D62, "221981")</f>
        <v>Oil</v>
      </c>
      <c r="O62" s="24" t="str">
        <f>[1]!snldata("12",D62, "246613")</f>
        <v/>
      </c>
      <c r="P62" s="24">
        <f>[1]!snldata("12",D62, "221972")</f>
        <v>1972</v>
      </c>
      <c r="Q62" s="24" t="str">
        <f>[1]!snldata("12",D62, "229687")</f>
        <v>RFC</v>
      </c>
      <c r="R62" s="24" t="str">
        <f>[1]!snldata("12",D62, "229688")</f>
        <v>R-PJM</v>
      </c>
      <c r="S62" s="24" t="str">
        <f>[1]!snldata("12",D62, "231906")</f>
        <v>PJM</v>
      </c>
      <c r="T62" s="26"/>
      <c r="U62" s="24" t="str">
        <f>[1]!snldata("12",D62, "221802")</f>
        <v>OH</v>
      </c>
      <c r="V62" s="24" t="str">
        <f>[1]!snldata("12",D62, "221801")</f>
        <v>Trumbull</v>
      </c>
      <c r="W62" s="24" t="str">
        <f>[1]!snldata("12",D62, "221800")</f>
        <v>Niles</v>
      </c>
      <c r="X62" s="16" t="str">
        <f>[1]!snldata("12",D62, "241235")</f>
        <v>NA</v>
      </c>
      <c r="Y62" s="16" t="str">
        <f>[1]!snldata("12",D62, "241236")</f>
        <v>NA</v>
      </c>
      <c r="Z62" s="27" t="str">
        <f>[1]!snldata("12",D62,"241233")</f>
        <v>NA</v>
      </c>
      <c r="AA62" s="28" t="str">
        <f>[1]!snldata("12",D62, "222074")</f>
        <v/>
      </c>
      <c r="AB62" s="16" t="str">
        <f>[1]!snldata("12",$D62, "229694")</f>
        <v/>
      </c>
      <c r="AC62" s="16" t="str">
        <f>[1]!snldata("12",$D62, "229695")</f>
        <v>CAIR NOx Ozone Season</v>
      </c>
      <c r="AD62" s="16" t="str">
        <f>[1]!snldata("12",$D62, "229697")</f>
        <v/>
      </c>
      <c r="AE62" s="16" t="str">
        <f>[1]!snldata("12",$D62, "222078")</f>
        <v>No</v>
      </c>
      <c r="AF62" s="16" t="str">
        <f>[1]!snldata("12",$D62, "255708")</f>
        <v>No</v>
      </c>
      <c r="AG62" s="16" t="str">
        <f>[1]!snldata("12",D62, "243303")</f>
        <v/>
      </c>
      <c r="AH62" s="29">
        <f>[1]!snldata("12",D62, "249581", "12/31/2016")</f>
        <v>2566</v>
      </c>
      <c r="AI62" s="29">
        <f>[1]!snldata("12",$D62, "249581", "12/31/2015")</f>
        <v>3029</v>
      </c>
      <c r="AJ62" s="29">
        <f>[1]!snldata("12",$D62, "249581", "12/31/2014")</f>
        <v>9054</v>
      </c>
      <c r="AK62" s="29">
        <f>[1]!snldata("12",$D62, "249581", "12/31/2013")</f>
        <v>13189</v>
      </c>
      <c r="AL62" s="29">
        <f>[1]!snldata("12",$D62, "249581", "12/31/2012")</f>
        <v>14910</v>
      </c>
      <c r="AM62" s="29" t="str">
        <f>[1]!snldata("12",$D62, "224014", "2016Y")</f>
        <v>NA</v>
      </c>
      <c r="AN62" s="29" t="str">
        <f>[1]!snldata("12",$D62, "224014", "2015Y")</f>
        <v>NA</v>
      </c>
      <c r="AO62" s="29" t="str">
        <f>[1]!snldata("12",$D62, "224014", "2014Y")</f>
        <v>NA</v>
      </c>
      <c r="AP62" s="29">
        <f>[1]!snldata("12",$D62, "224014", "2013Y")</f>
        <v>48668</v>
      </c>
      <c r="AQ62" s="29">
        <f>[1]!snldata("12",$D62, "224014", "2012Y")</f>
        <v>29408</v>
      </c>
      <c r="AR62" s="29">
        <f>[1]!snldata("12",$D62, "224013", "2016Y")</f>
        <v>-254</v>
      </c>
      <c r="AS62" s="29">
        <f>[1]!snldata("12",$D62, "224013", "2015Y")</f>
        <v>-375</v>
      </c>
      <c r="AT62" s="29">
        <f>[1]!snldata("12",$D62, "224013", "2014Y")</f>
        <v>-521</v>
      </c>
      <c r="AU62" s="29">
        <f>[1]!snldata("12",$D62, "224013", "2013Y")</f>
        <v>271</v>
      </c>
      <c r="AV62" s="29">
        <f>[1]!snldata("12",$D62, "224013", "2012Y")</f>
        <v>507</v>
      </c>
      <c r="AW62" s="27">
        <f>[1]!snldata("12",$D62, "224015", "2016Y")</f>
        <v>-9.6387370977534914E-2</v>
      </c>
      <c r="AX62" s="27">
        <f>[1]!snldata("12",$D62, "224015", "2015Y")</f>
        <v>-0.14269406392694065</v>
      </c>
      <c r="AY62" s="27">
        <f>[1]!snldata("12",$D62, "224015", "2014Y")</f>
        <v>-0.1982496194824962</v>
      </c>
      <c r="AZ62" s="27">
        <f>[1]!snldata("12",$D62, "224015", "2013Y")</f>
        <v>0.10312024353120243</v>
      </c>
      <c r="BA62" s="27">
        <f>[1]!snldata("12",$D62, "224015", "2012Y")</f>
        <v>0.19239526411657559</v>
      </c>
      <c r="BB62" s="27">
        <f>[1]!snldata("12",$D62, "249583", "12/31/2016")</f>
        <v>3.807661</v>
      </c>
      <c r="BC62" s="27">
        <f>[1]!snldata("12",$D62, "249583", "12/31/2015")</f>
        <v>248.01817500000001</v>
      </c>
      <c r="BD62" s="27">
        <f>[1]!snldata("12",$D62, "249583", "12/31/2014")</f>
        <v>242.44200900000001</v>
      </c>
      <c r="BE62" s="27">
        <f>[1]!snldata("12",$D62, "249583", "12/31/2013")</f>
        <v>263.457402</v>
      </c>
      <c r="BF62" s="27">
        <f>[1]!snldata("12",$D62, "249583", "12/31/2012")</f>
        <v>183.38914399999999</v>
      </c>
      <c r="BG62" s="27">
        <f>[1]!snldata("12",$D62, "249588", "12/31/2016")</f>
        <v>4.9747570000000003</v>
      </c>
      <c r="BH62" s="27">
        <f>[1]!snldata("12",$D62, "249588", "12/31/2015")</f>
        <v>10.316878000000001</v>
      </c>
      <c r="BI62" s="27">
        <f>[1]!snldata("12",$D62, "249588", "12/31/2014")</f>
        <v>10.084925</v>
      </c>
      <c r="BJ62" s="27">
        <f>[1]!snldata("12",$D62, "249588", "12/31/2013")</f>
        <v>9.8581869999999991</v>
      </c>
      <c r="BK62" s="27">
        <f>[1]!snldata("12",$D62, "249588", "12/31/2012")</f>
        <v>10.319763</v>
      </c>
      <c r="BL62" s="27">
        <f>[1]!snldata("12",$D62, "249589", "12/31/2016")</f>
        <v>148.967623</v>
      </c>
      <c r="BM62" s="27">
        <f>[1]!snldata("12",$D62, "249589", "12/31/2015")</f>
        <v>1572.815652</v>
      </c>
      <c r="BN62" s="27">
        <f>[1]!snldata("12",$D62, "249589", "12/31/2014")</f>
        <v>1644.909279</v>
      </c>
      <c r="BO62" s="27">
        <f>[1]!snldata("12",$D62, "249589", "12/31/2013")</f>
        <v>2407.2450269999999</v>
      </c>
      <c r="BP62" s="27">
        <f>[1]!snldata("12",$D62, "249589", "12/31/2012")</f>
        <v>1439.103323</v>
      </c>
      <c r="BQ62" s="16" t="str">
        <f>[1]!snldata("12",$D62, "249597", "12/31/2016")</f>
        <v>EIA 923 (906 - Page 1 Generation and Fuel Data)</v>
      </c>
      <c r="BR62" s="29" t="str">
        <f>[1]!snldata("12",$D62, "225552", "2016Y")</f>
        <v>NA</v>
      </c>
    </row>
    <row r="63" spans="1:70" x14ac:dyDescent="0.2">
      <c r="A63" s="19" t="s">
        <v>108</v>
      </c>
      <c r="C63" s="20" t="s">
        <v>205</v>
      </c>
      <c r="D63" s="20">
        <v>5303</v>
      </c>
      <c r="E63" s="24" t="str">
        <f>[1]!snldata("12",D63,"229507")</f>
        <v>NRG Energy, Inc.</v>
      </c>
      <c r="F63" s="24" t="str">
        <f>[1]!snldata("12",D63, "221692")</f>
        <v>NRG Energy, Inc.</v>
      </c>
      <c r="G63" s="48">
        <v>1516</v>
      </c>
      <c r="J63" s="42">
        <f>[1]!snldata("12",D63,"221708")</f>
        <v>100</v>
      </c>
      <c r="K63" s="25" t="str">
        <f>IFERROR([1]!snldata("12",D63, "221969"),0)</f>
        <v>NA</v>
      </c>
      <c r="L63" s="50" t="s">
        <v>14</v>
      </c>
      <c r="M63" s="24" t="str">
        <f>[1]!snldata("12",D63, "241198")</f>
        <v>Steam Turbine</v>
      </c>
      <c r="N63" s="24" t="str">
        <f>[1]!snldata("12",D63, "221981")</f>
        <v>Gas</v>
      </c>
      <c r="O63" s="24" t="str">
        <f>[1]!snldata("12",D63, "246613")</f>
        <v/>
      </c>
      <c r="P63" s="24">
        <f>[1]!snldata("12",D63, "221972")</f>
        <v>1971</v>
      </c>
      <c r="Q63" s="24" t="str">
        <f>[1]!snldata("12",D63, "229687")</f>
        <v>WECC</v>
      </c>
      <c r="R63" s="24" t="str">
        <f>[1]!snldata("12",D63, "229688")</f>
        <v>CAMX</v>
      </c>
      <c r="S63" s="24" t="str">
        <f>[1]!snldata("12",D63, "231906")</f>
        <v>CAISO</v>
      </c>
      <c r="T63" s="26"/>
      <c r="U63" s="24" t="str">
        <f>[1]!snldata("12",D63, "221802")</f>
        <v>CA</v>
      </c>
      <c r="V63" s="24" t="str">
        <f>[1]!snldata("12",D63, "221801")</f>
        <v>Ventura</v>
      </c>
      <c r="W63" s="24" t="str">
        <f>[1]!snldata("12",D63, "221800")</f>
        <v>Oxnard</v>
      </c>
      <c r="X63" s="16" t="str">
        <f>[1]!snldata("12",D63, "241235")</f>
        <v>NA</v>
      </c>
      <c r="Y63" s="16" t="str">
        <f>[1]!snldata("12",D63, "241236")</f>
        <v>NA</v>
      </c>
      <c r="Z63" s="27" t="str">
        <f>[1]!snldata("12",D63,"241233")</f>
        <v>NA</v>
      </c>
      <c r="AA63" s="28" t="str">
        <f>[1]!snldata("12",D63, "222074")</f>
        <v/>
      </c>
      <c r="AB63" s="16" t="str">
        <f>[1]!snldata("12",$D63, "229694")</f>
        <v>Acid Rain</v>
      </c>
      <c r="AC63" s="16" t="str">
        <f>[1]!snldata("12",$D63, "229695")</f>
        <v/>
      </c>
      <c r="AD63" s="16" t="str">
        <f>[1]!snldata("12",$D63, "229697")</f>
        <v/>
      </c>
      <c r="AE63" s="16" t="str">
        <f>[1]!snldata("12",$D63, "222078")</f>
        <v>No</v>
      </c>
      <c r="AF63" s="16" t="str">
        <f>[1]!snldata("12",$D63, "255708")</f>
        <v>No</v>
      </c>
      <c r="AG63" s="16" t="str">
        <f>[1]!snldata("12",D63, "243303")</f>
        <v/>
      </c>
      <c r="AH63" s="29">
        <f>[1]!snldata("12",D63, "249581", "12/31/2016")</f>
        <v>1377968</v>
      </c>
      <c r="AI63" s="29">
        <f>[1]!snldata("12",$D63, "249581", "12/31/2015")</f>
        <v>4572859</v>
      </c>
      <c r="AJ63" s="29">
        <f>[1]!snldata("12",$D63, "249581", "12/31/2014")</f>
        <v>2494609</v>
      </c>
      <c r="AK63" s="29">
        <f>[1]!snldata("12",$D63, "249581", "12/31/2013")</f>
        <v>6131940</v>
      </c>
      <c r="AL63" s="29">
        <f>[1]!snldata("12",$D63, "249581", "12/31/2012")</f>
        <v>2752200</v>
      </c>
      <c r="AM63" s="29">
        <f>[1]!snldata("12",$D63, "224014", "2016Y")</f>
        <v>13342</v>
      </c>
      <c r="AN63" s="29">
        <f>[1]!snldata("12",$D63, "224014", "2015Y")</f>
        <v>11291</v>
      </c>
      <c r="AO63" s="29">
        <f>[1]!snldata("12",$D63, "224014", "2014Y")</f>
        <v>10903</v>
      </c>
      <c r="AP63" s="29">
        <f>[1]!snldata("12",$D63, "224014", "2013Y")</f>
        <v>10684</v>
      </c>
      <c r="AQ63" s="29">
        <f>[1]!snldata("12",$D63, "224014", "2012Y")</f>
        <v>10948</v>
      </c>
      <c r="AR63" s="29">
        <f>[1]!snldata("12",$D63, "224013", "2016Y")</f>
        <v>103280</v>
      </c>
      <c r="AS63" s="29">
        <f>[1]!snldata("12",$D63, "224013", "2015Y")</f>
        <v>405013</v>
      </c>
      <c r="AT63" s="29">
        <f>[1]!snldata("12",$D63, "224013", "2014Y")</f>
        <v>228795</v>
      </c>
      <c r="AU63" s="29">
        <f>[1]!snldata("12",$D63, "224013", "2013Y")</f>
        <v>573943</v>
      </c>
      <c r="AV63" s="29">
        <f>[1]!snldata("12",$D63, "224013", "2012Y")</f>
        <v>251381</v>
      </c>
      <c r="AW63" s="27">
        <f>[1]!snldata("12",$D63, "224015", "2016Y")</f>
        <v>0.77557660606235368</v>
      </c>
      <c r="AX63" s="27">
        <f>[1]!snldata("12",$D63, "224015", "2015Y")</f>
        <v>3.0497599426512934</v>
      </c>
      <c r="AY63" s="27">
        <f>[1]!snldata("12",$D63, "224015", "2014Y")</f>
        <v>1.722833158636643</v>
      </c>
      <c r="AZ63" s="27">
        <f>[1]!snldata("12",$D63, "224015", "2013Y")</f>
        <v>4.3218078697847018</v>
      </c>
      <c r="BA63" s="27">
        <f>[1]!snldata("12",$D63, "224015", "2012Y")</f>
        <v>1.8877345353268835</v>
      </c>
      <c r="BB63" s="27">
        <f>[1]!snldata("12",$D63, "249583", "12/31/2016")</f>
        <v>38.393006999999997</v>
      </c>
      <c r="BC63" s="27">
        <f>[1]!snldata("12",$D63, "249583", "12/31/2015")</f>
        <v>11.721856000000001</v>
      </c>
      <c r="BD63" s="27">
        <f>[1]!snldata("12",$D63, "249583", "12/31/2014")</f>
        <v>15.845406000000001</v>
      </c>
      <c r="BE63" s="27">
        <f>[1]!snldata("12",$D63, "249583", "12/31/2013")</f>
        <v>6.2669490000000003</v>
      </c>
      <c r="BF63" s="27">
        <f>[1]!snldata("12",$D63, "249583", "12/31/2012")</f>
        <v>12.794176</v>
      </c>
      <c r="BG63" s="27">
        <f>[1]!snldata("12",$D63, "249588", "12/31/2016")</f>
        <v>10.017169000000001</v>
      </c>
      <c r="BH63" s="27">
        <f>[1]!snldata("12",$D63, "249588", "12/31/2015")</f>
        <v>10.390848</v>
      </c>
      <c r="BI63" s="27">
        <f>[1]!snldata("12",$D63, "249588", "12/31/2014")</f>
        <v>11.006976999999999</v>
      </c>
      <c r="BJ63" s="27">
        <f>[1]!snldata("12",$D63, "249588", "12/31/2013")</f>
        <v>10.400981</v>
      </c>
      <c r="BK63" s="27">
        <f>[1]!snldata("12",$D63, "249588", "12/31/2012")</f>
        <v>10.500024</v>
      </c>
      <c r="BL63" s="27">
        <f>[1]!snldata("12",$D63, "249589", "12/31/2016")</f>
        <v>220.74326600000001</v>
      </c>
      <c r="BM63" s="27">
        <f>[1]!snldata("12",$D63, "249589", "12/31/2015")</f>
        <v>82.686808999999997</v>
      </c>
      <c r="BN63" s="27">
        <f>[1]!snldata("12",$D63, "249589", "12/31/2014")</f>
        <v>142.05169900000001</v>
      </c>
      <c r="BO63" s="27">
        <f>[1]!snldata("12",$D63, "249589", "12/31/2013")</f>
        <v>76.776036000000005</v>
      </c>
      <c r="BP63" s="27">
        <f>[1]!snldata("12",$D63, "249589", "12/31/2012")</f>
        <v>110.33529799999999</v>
      </c>
      <c r="BQ63" s="16" t="str">
        <f>[1]!snldata("12",$D63, "249597", "12/31/2016")</f>
        <v>EIA 923 (767 - Page 4 Generator Data)</v>
      </c>
      <c r="BR63" s="29" t="str">
        <f>[1]!snldata("12",$D63, "225552", "2016Y")</f>
        <v>NA</v>
      </c>
    </row>
    <row r="64" spans="1:70" x14ac:dyDescent="0.2">
      <c r="A64" s="19" t="s">
        <v>145</v>
      </c>
      <c r="C64" s="20" t="s">
        <v>206</v>
      </c>
      <c r="D64" s="20">
        <v>5308</v>
      </c>
      <c r="E64" s="24" t="str">
        <f>[1]!snldata("12",D64,"229507")</f>
        <v>NRG REMA LLC</v>
      </c>
      <c r="F64" s="24" t="str">
        <f>[1]!snldata("12",D64, "221692")</f>
        <v>NRG REMA LLC</v>
      </c>
      <c r="G64" s="48">
        <v>20</v>
      </c>
      <c r="J64" s="42">
        <f>[1]!snldata("12",D64,"221708")</f>
        <v>100</v>
      </c>
      <c r="K64" s="25" t="str">
        <f>IFERROR([1]!snldata("12",D64, "221969"),0)</f>
        <v>NA</v>
      </c>
      <c r="L64" s="50" t="s">
        <v>14</v>
      </c>
      <c r="M64" s="24" t="str">
        <f>[1]!snldata("12",D64, "241198")</f>
        <v>Gas Turbine</v>
      </c>
      <c r="N64" s="24" t="str">
        <f>[1]!snldata("12",D64, "221981")</f>
        <v>Oil</v>
      </c>
      <c r="O64" s="24" t="str">
        <f>[1]!snldata("12",D64, "246613")</f>
        <v/>
      </c>
      <c r="P64" s="24">
        <f>[1]!snldata("12",D64, "221972")</f>
        <v>1971</v>
      </c>
      <c r="Q64" s="24" t="str">
        <f>[1]!snldata("12",D64, "229687")</f>
        <v>RFC</v>
      </c>
      <c r="R64" s="24" t="str">
        <f>[1]!snldata("12",D64, "229688")</f>
        <v>R-PJM</v>
      </c>
      <c r="S64" s="24" t="str">
        <f>[1]!snldata("12",D64, "231906")</f>
        <v>PJM</v>
      </c>
      <c r="T64" s="26"/>
      <c r="U64" s="24" t="str">
        <f>[1]!snldata("12",D64, "221802")</f>
        <v>PA</v>
      </c>
      <c r="V64" s="24" t="str">
        <f>[1]!snldata("12",D64, "221801")</f>
        <v>Adams</v>
      </c>
      <c r="W64" s="24" t="str">
        <f>[1]!snldata("12",D64, "221800")</f>
        <v>Orrtanna</v>
      </c>
      <c r="X64" s="16" t="str">
        <f>[1]!snldata("12",D64, "241235")</f>
        <v>NA</v>
      </c>
      <c r="Y64" s="16" t="str">
        <f>[1]!snldata("12",D64, "241236")</f>
        <v>NA</v>
      </c>
      <c r="Z64" s="27" t="str">
        <f>[1]!snldata("12",D64,"241233")</f>
        <v>NA</v>
      </c>
      <c r="AA64" s="28" t="str">
        <f>[1]!snldata("12",D64, "222074")</f>
        <v/>
      </c>
      <c r="AB64" s="16" t="str">
        <f>[1]!snldata("12",$D64, "229694")</f>
        <v/>
      </c>
      <c r="AC64" s="16" t="str">
        <f>[1]!snldata("12",$D64, "229695")</f>
        <v/>
      </c>
      <c r="AD64" s="16" t="str">
        <f>[1]!snldata("12",$D64, "229697")</f>
        <v/>
      </c>
      <c r="AE64" s="16" t="str">
        <f>[1]!snldata("12",$D64, "222078")</f>
        <v>No</v>
      </c>
      <c r="AF64" s="16" t="str">
        <f>[1]!snldata("12",$D64, "255708")</f>
        <v>No</v>
      </c>
      <c r="AG64" s="16" t="str">
        <f>[1]!snldata("12",D64, "243303")</f>
        <v/>
      </c>
      <c r="AH64" s="29" t="str">
        <f>[1]!snldata("12",D64, "249581", "12/31/2016")</f>
        <v>NA</v>
      </c>
      <c r="AI64" s="29">
        <f>[1]!snldata("12",$D64, "249581", "12/31/2015")</f>
        <v>3522</v>
      </c>
      <c r="AJ64" s="29">
        <f>[1]!snldata("12",$D64, "249581", "12/31/2014")</f>
        <v>26455</v>
      </c>
      <c r="AK64" s="29">
        <f>[1]!snldata("12",$D64, "249581", "12/31/2013")</f>
        <v>9745</v>
      </c>
      <c r="AL64" s="29">
        <f>[1]!snldata("12",$D64, "249581", "12/31/2012")</f>
        <v>9115</v>
      </c>
      <c r="AM64" s="29" t="str">
        <f>[1]!snldata("12",$D64, "224014", "2016Y")</f>
        <v>NA</v>
      </c>
      <c r="AN64" s="29" t="str">
        <f>[1]!snldata("12",$D64, "224014", "2015Y")</f>
        <v>NA</v>
      </c>
      <c r="AO64" s="29">
        <f>[1]!snldata("12",$D64, "224014", "2014Y")</f>
        <v>15832</v>
      </c>
      <c r="AP64" s="29">
        <f>[1]!snldata("12",$D64, "224014", "2013Y")</f>
        <v>37481</v>
      </c>
      <c r="AQ64" s="29">
        <f>[1]!snldata("12",$D64, "224014", "2012Y")</f>
        <v>31760</v>
      </c>
      <c r="AR64" s="29" t="str">
        <f>[1]!snldata("12",$D64, "224013", "2016Y")</f>
        <v>NA</v>
      </c>
      <c r="AS64" s="29">
        <f>[1]!snldata("12",$D64, "224013", "2015Y")</f>
        <v>-34</v>
      </c>
      <c r="AT64" s="29">
        <f>[1]!snldata("12",$D64, "224013", "2014Y")</f>
        <v>1671</v>
      </c>
      <c r="AU64" s="29">
        <f>[1]!snldata("12",$D64, "224013", "2013Y")</f>
        <v>260</v>
      </c>
      <c r="AV64" s="29">
        <f>[1]!snldata("12",$D64, "224013", "2012Y")</f>
        <v>287</v>
      </c>
      <c r="AW64" s="27" t="str">
        <f>[1]!snldata("12",$D64, "224015", "2016Y")</f>
        <v>NA</v>
      </c>
      <c r="AX64" s="27">
        <f>[1]!snldata("12",$D64, "224015", "2015Y")</f>
        <v>-1.4927994380049174E-2</v>
      </c>
      <c r="AY64" s="27">
        <f>[1]!snldata("12",$D64, "224015", "2014Y")</f>
        <v>0.73366701791359323</v>
      </c>
      <c r="AZ64" s="27">
        <f>[1]!snldata("12",$D64, "224015", "2013Y")</f>
        <v>0.11415525114155251</v>
      </c>
      <c r="BA64" s="27">
        <f>[1]!snldata("12",$D64, "224015", "2012Y")</f>
        <v>0.12566554574751296</v>
      </c>
      <c r="BB64" s="27">
        <f>[1]!snldata("12",$D64, "249583", "12/31/2016")</f>
        <v>3.807661</v>
      </c>
      <c r="BC64" s="27">
        <f>[1]!snldata("12",$D64, "249583", "12/31/2015")</f>
        <v>50.409647</v>
      </c>
      <c r="BD64" s="27">
        <f>[1]!snldata("12",$D64, "249583", "12/31/2014")</f>
        <v>49.276291999999998</v>
      </c>
      <c r="BE64" s="27">
        <f>[1]!snldata("12",$D64, "249583", "12/31/2013")</f>
        <v>263.457402</v>
      </c>
      <c r="BF64" s="27">
        <f>[1]!snldata("12",$D64, "249583", "12/31/2012")</f>
        <v>285.13644199999999</v>
      </c>
      <c r="BG64" s="27">
        <f>[1]!snldata("12",$D64, "249588", "12/31/2016")</f>
        <v>4.9747570000000003</v>
      </c>
      <c r="BH64" s="27">
        <f>[1]!snldata("12",$D64, "249588", "12/31/2015")</f>
        <v>7.399152</v>
      </c>
      <c r="BI64" s="27">
        <f>[1]!snldata("12",$D64, "249588", "12/31/2014")</f>
        <v>7.2327979999999998</v>
      </c>
      <c r="BJ64" s="27">
        <f>[1]!snldata("12",$D64, "249588", "12/31/2013")</f>
        <v>11.065659999999999</v>
      </c>
      <c r="BK64" s="27">
        <f>[1]!snldata("12",$D64, "249588", "12/31/2012")</f>
        <v>11.593598999999999</v>
      </c>
      <c r="BL64" s="27">
        <f>[1]!snldata("12",$D64, "249589", "12/31/2016")</f>
        <v>180.127826</v>
      </c>
      <c r="BM64" s="27">
        <f>[1]!snldata("12",$D64, "249589", "12/31/2015")</f>
        <v>320.54708900000003</v>
      </c>
      <c r="BN64" s="27">
        <f>[1]!snldata("12",$D64, "249589", "12/31/2014")</f>
        <v>480.35137800000001</v>
      </c>
      <c r="BO64" s="27">
        <f>[1]!snldata("12",$D64, "249589", "12/31/2013")</f>
        <v>2183.3522560000001</v>
      </c>
      <c r="BP64" s="27">
        <f>[1]!snldata("12",$D64, "249589", "12/31/2012")</f>
        <v>2032.539951</v>
      </c>
      <c r="BQ64" s="16" t="str">
        <f>[1]!snldata("12",$D64, "249597", "12/31/2016")</f>
        <v/>
      </c>
      <c r="BR64" s="29" t="str">
        <f>[1]!snldata("12",$D64, "225552", "2016Y")</f>
        <v>NA</v>
      </c>
    </row>
    <row r="65" spans="1:70" x14ac:dyDescent="0.2">
      <c r="A65" s="19" t="s">
        <v>145</v>
      </c>
      <c r="C65" s="20" t="s">
        <v>207</v>
      </c>
      <c r="D65" s="20">
        <v>5321</v>
      </c>
      <c r="E65" s="24" t="str">
        <f>[1]!snldata("12",D65,"229507")</f>
        <v>NRG Northeast Generating LLC</v>
      </c>
      <c r="F65" s="24" t="str">
        <f>[1]!snldata("12",D65, "221692")</f>
        <v>NRG Oswego Harbor Power Operations Inc</v>
      </c>
      <c r="G65" s="48">
        <v>1628</v>
      </c>
      <c r="J65" s="42">
        <f>[1]!snldata("12",D65,"221708")</f>
        <v>100</v>
      </c>
      <c r="K65" s="25" t="str">
        <f>IFERROR([1]!snldata("12",D65, "221969"),0)</f>
        <v>NA</v>
      </c>
      <c r="L65" s="50" t="s">
        <v>14</v>
      </c>
      <c r="M65" s="24" t="str">
        <f>[1]!snldata("12",D65, "241198")</f>
        <v>Steam Turbine</v>
      </c>
      <c r="N65" s="24" t="str">
        <f>[1]!snldata("12",D65, "221981")</f>
        <v>Oil</v>
      </c>
      <c r="O65" s="24" t="str">
        <f>[1]!snldata("12",D65, "246613")</f>
        <v>Co-Fired, Switching</v>
      </c>
      <c r="P65" s="24">
        <f>[1]!snldata("12",D65, "221972")</f>
        <v>1948</v>
      </c>
      <c r="Q65" s="24" t="str">
        <f>[1]!snldata("12",D65, "229687")</f>
        <v>NPCC</v>
      </c>
      <c r="R65" s="24" t="str">
        <f>[1]!snldata("12",D65, "229688")</f>
        <v>NY</v>
      </c>
      <c r="S65" s="24" t="str">
        <f>[1]!snldata("12",D65, "231906")</f>
        <v>New York</v>
      </c>
      <c r="T65" s="26"/>
      <c r="U65" s="24" t="str">
        <f>[1]!snldata("12",D65, "221802")</f>
        <v>NY</v>
      </c>
      <c r="V65" s="24" t="str">
        <f>[1]!snldata("12",D65, "221801")</f>
        <v>Oswego</v>
      </c>
      <c r="W65" s="24" t="str">
        <f>[1]!snldata("12",D65, "221800")</f>
        <v>Oswego</v>
      </c>
      <c r="X65" s="16" t="str">
        <f>[1]!snldata("12",D65, "241235")</f>
        <v>NA</v>
      </c>
      <c r="Y65" s="16" t="str">
        <f>[1]!snldata("12",D65, "241236")</f>
        <v>NA</v>
      </c>
      <c r="Z65" s="27" t="str">
        <f>[1]!snldata("12",D65,"241233")</f>
        <v>NA</v>
      </c>
      <c r="AA65" s="28" t="str">
        <f>[1]!snldata("12",D65, "222074")</f>
        <v/>
      </c>
      <c r="AB65" s="16" t="str">
        <f>[1]!snldata("12",$D65, "229694")</f>
        <v>Acid Rain</v>
      </c>
      <c r="AC65" s="16" t="str">
        <f>[1]!snldata("12",$D65, "229695")</f>
        <v>CAIR NOx Ozone Season</v>
      </c>
      <c r="AD65" s="16" t="str">
        <f>[1]!snldata("12",$D65, "229697")</f>
        <v>Regional Greenhouse Gas</v>
      </c>
      <c r="AE65" s="16" t="str">
        <f>[1]!snldata("12",$D65, "222078")</f>
        <v>No</v>
      </c>
      <c r="AF65" s="16" t="str">
        <f>[1]!snldata("12",$D65, "255708")</f>
        <v>No</v>
      </c>
      <c r="AG65" s="16" t="str">
        <f>[1]!snldata("12",D65, "243303")</f>
        <v/>
      </c>
      <c r="AH65" s="29">
        <f>[1]!snldata("12",D65, "249581", "12/31/2016")</f>
        <v>454402</v>
      </c>
      <c r="AI65" s="29">
        <f>[1]!snldata("12",$D65, "249581", "12/31/2015")</f>
        <v>792373</v>
      </c>
      <c r="AJ65" s="29">
        <f>[1]!snldata("12",$D65, "249581", "12/31/2014")</f>
        <v>969118</v>
      </c>
      <c r="AK65" s="29">
        <f>[1]!snldata("12",$D65, "249581", "12/31/2013")</f>
        <v>1038455</v>
      </c>
      <c r="AL65" s="29">
        <f>[1]!snldata("12",$D65, "249581", "12/31/2012")</f>
        <v>816676</v>
      </c>
      <c r="AM65" s="29">
        <f>[1]!snldata("12",$D65, "224014", "2016Y")</f>
        <v>11696</v>
      </c>
      <c r="AN65" s="29">
        <f>[1]!snldata("12",$D65, "224014", "2015Y")</f>
        <v>11440</v>
      </c>
      <c r="AO65" s="29">
        <f>[1]!snldata("12",$D65, "224014", "2014Y")</f>
        <v>11552</v>
      </c>
      <c r="AP65" s="29">
        <f>[1]!snldata("12",$D65, "224014", "2013Y")</f>
        <v>12268</v>
      </c>
      <c r="AQ65" s="29">
        <f>[1]!snldata("12",$D65, "224014", "2012Y")</f>
        <v>12887</v>
      </c>
      <c r="AR65" s="29">
        <f>[1]!snldata("12",$D65, "224013", "2016Y")</f>
        <v>38851</v>
      </c>
      <c r="AS65" s="29">
        <f>[1]!snldata("12",$D65, "224013", "2015Y")</f>
        <v>69262</v>
      </c>
      <c r="AT65" s="29">
        <f>[1]!snldata("12",$D65, "224013", "2014Y")</f>
        <v>83889</v>
      </c>
      <c r="AU65" s="29">
        <f>[1]!snldata("12",$D65, "224013", "2013Y")</f>
        <v>84651</v>
      </c>
      <c r="AV65" s="29">
        <f>[1]!snldata("12",$D65, "224013", "2012Y")</f>
        <v>63371</v>
      </c>
      <c r="AW65" s="27">
        <f>[1]!snldata("12",$D65, "224015", "2016Y")</f>
        <v>0.2692310720113113</v>
      </c>
      <c r="AX65" s="27">
        <f>[1]!snldata("12",$D65, "224015", "2015Y")</f>
        <v>0.48128932338484354</v>
      </c>
      <c r="AY65" s="27">
        <f>[1]!snldata("12",$D65, "224015", "2014Y")</f>
        <v>0.57775987107171634</v>
      </c>
      <c r="AZ65" s="27">
        <f>[1]!snldata("12",$D65, "224015", "2013Y")</f>
        <v>0.58300791338664026</v>
      </c>
      <c r="BA65" s="27">
        <f>[1]!snldata("12",$D65, "224015", "2012Y")</f>
        <v>0.44151573016924062</v>
      </c>
      <c r="BB65" s="27">
        <f>[1]!snldata("12",$D65, "249583", "12/31/2016")</f>
        <v>70.995994999999994</v>
      </c>
      <c r="BC65" s="27">
        <f>[1]!snldata("12",$D65, "249583", "12/31/2015")</f>
        <v>4.8530629999999997</v>
      </c>
      <c r="BD65" s="27">
        <f>[1]!snldata("12",$D65, "249583", "12/31/2014")</f>
        <v>6.7440420000000003</v>
      </c>
      <c r="BE65" s="27">
        <f>[1]!snldata("12",$D65, "249583", "12/31/2013")</f>
        <v>9.1472490000000004</v>
      </c>
      <c r="BF65" s="27">
        <f>[1]!snldata("12",$D65, "249583", "12/31/2012")</f>
        <v>12.955429000000001</v>
      </c>
      <c r="BG65" s="27">
        <f>[1]!snldata("12",$D65, "249588", "12/31/2016")</f>
        <v>6.3615589999999997</v>
      </c>
      <c r="BH65" s="27">
        <f>[1]!snldata("12",$D65, "249588", "12/31/2015")</f>
        <v>7.1284609999999997</v>
      </c>
      <c r="BI65" s="27">
        <f>[1]!snldata("12",$D65, "249588", "12/31/2014")</f>
        <v>6.4356999999999998</v>
      </c>
      <c r="BJ65" s="27">
        <f>[1]!snldata("12",$D65, "249588", "12/31/2013")</f>
        <v>6.6253929999999999</v>
      </c>
      <c r="BK65" s="27">
        <f>[1]!snldata("12",$D65, "249588", "12/31/2012")</f>
        <v>7.2200139999999999</v>
      </c>
      <c r="BL65" s="27">
        <f>[1]!snldata("12",$D65, "249589", "12/31/2016")</f>
        <v>396.70585799999998</v>
      </c>
      <c r="BM65" s="27">
        <f>[1]!snldata("12",$D65, "249589", "12/31/2015")</f>
        <v>244.64362199999999</v>
      </c>
      <c r="BN65" s="27">
        <f>[1]!snldata("12",$D65, "249589", "12/31/2014")</f>
        <v>279.75390299999998</v>
      </c>
      <c r="BO65" s="27">
        <f>[1]!snldata("12",$D65, "249589", "12/31/2013")</f>
        <v>321.56633399999998</v>
      </c>
      <c r="BP65" s="27">
        <f>[1]!snldata("12",$D65, "249589", "12/31/2012")</f>
        <v>368.35653400000001</v>
      </c>
      <c r="BQ65" s="16" t="str">
        <f>[1]!snldata("12",$D65, "249597", "12/31/2016")</f>
        <v>EIA 923 (767 - Page 4 Generator Data)</v>
      </c>
      <c r="BR65" s="29" t="str">
        <f>[1]!snldata("12",$D65, "225552", "2016Y")</f>
        <v>NA</v>
      </c>
    </row>
    <row r="66" spans="1:70" x14ac:dyDescent="0.2">
      <c r="A66" s="19" t="s">
        <v>145</v>
      </c>
      <c r="C66" s="20" t="s">
        <v>208</v>
      </c>
      <c r="D66" s="20">
        <v>5648</v>
      </c>
      <c r="E66" s="24" t="str">
        <f>[1]!snldata("12",D66,"229507")</f>
        <v>NRG REMA LLC</v>
      </c>
      <c r="F66" s="24" t="str">
        <f>[1]!snldata("12",D66, "221692")</f>
        <v>NRG REMA LLC</v>
      </c>
      <c r="G66" s="48">
        <v>169</v>
      </c>
      <c r="J66" s="42">
        <f>[1]!snldata("12",D66,"221708")</f>
        <v>100</v>
      </c>
      <c r="K66" s="25" t="str">
        <f>IFERROR([1]!snldata("12",D66, "221969"),0)</f>
        <v>NA</v>
      </c>
      <c r="L66" s="50" t="s">
        <v>14</v>
      </c>
      <c r="M66" s="24" t="str">
        <f>[1]!snldata("12",D66, "241198")</f>
        <v>Gas Turbine</v>
      </c>
      <c r="N66" s="24" t="str">
        <f>[1]!snldata("12",D66, "221981")</f>
        <v>Oil</v>
      </c>
      <c r="O66" s="24" t="str">
        <f>[1]!snldata("12",D66, "246613")</f>
        <v>Switching</v>
      </c>
      <c r="P66" s="24">
        <f>[1]!snldata("12",D66, "221972")</f>
        <v>1967</v>
      </c>
      <c r="Q66" s="24" t="str">
        <f>[1]!snldata("12",D66, "229687")</f>
        <v>RFC</v>
      </c>
      <c r="R66" s="24" t="str">
        <f>[1]!snldata("12",D66, "229688")</f>
        <v>R-PJM</v>
      </c>
      <c r="S66" s="24" t="str">
        <f>[1]!snldata("12",D66, "231906")</f>
        <v>PJM</v>
      </c>
      <c r="T66" s="26"/>
      <c r="U66" s="24" t="str">
        <f>[1]!snldata("12",D66, "221802")</f>
        <v>PA</v>
      </c>
      <c r="V66" s="24" t="str">
        <f>[1]!snldata("12",D66, "221801")</f>
        <v>Northampton</v>
      </c>
      <c r="W66" s="24" t="str">
        <f>[1]!snldata("12",D66, "221800")</f>
        <v>Mount Bethel</v>
      </c>
      <c r="X66" s="16" t="str">
        <f>[1]!snldata("12",D66, "241235")</f>
        <v>NA</v>
      </c>
      <c r="Y66" s="16" t="str">
        <f>[1]!snldata("12",D66, "241236")</f>
        <v>NA</v>
      </c>
      <c r="Z66" s="27" t="str">
        <f>[1]!snldata("12",D66,"241233")</f>
        <v>NA</v>
      </c>
      <c r="AA66" s="28" t="str">
        <f>[1]!snldata("12",D66, "222074")</f>
        <v/>
      </c>
      <c r="AB66" s="16" t="str">
        <f>[1]!snldata("12",$D66, "229694")</f>
        <v>Acid Rain</v>
      </c>
      <c r="AC66" s="16" t="str">
        <f>[1]!snldata("12",$D66, "229695")</f>
        <v>CAIR NOx Ozone Season</v>
      </c>
      <c r="AD66" s="16" t="str">
        <f>[1]!snldata("12",$D66, "229697")</f>
        <v/>
      </c>
      <c r="AE66" s="16" t="str">
        <f>[1]!snldata("12",$D66, "222078")</f>
        <v>No</v>
      </c>
      <c r="AF66" s="16" t="str">
        <f>[1]!snldata("12",$D66, "255708")</f>
        <v>No</v>
      </c>
      <c r="AG66" s="16" t="str">
        <f>[1]!snldata("12",D66, "243303")</f>
        <v/>
      </c>
      <c r="AH66" s="29">
        <f>[1]!snldata("12",D66, "249581", "12/31/2016")</f>
        <v>38174</v>
      </c>
      <c r="AI66" s="29">
        <f>[1]!snldata("12",$D66, "249581", "12/31/2015")</f>
        <v>18700</v>
      </c>
      <c r="AJ66" s="29">
        <f>[1]!snldata("12",$D66, "249581", "12/31/2014")</f>
        <v>125798</v>
      </c>
      <c r="AK66" s="29">
        <f>[1]!snldata("12",$D66, "249581", "12/31/2013")</f>
        <v>109025</v>
      </c>
      <c r="AL66" s="29">
        <f>[1]!snldata("12",$D66, "249581", "12/31/2012")</f>
        <v>22249</v>
      </c>
      <c r="AM66" s="29">
        <f>[1]!snldata("12",$D66, "224014", "2016Y")</f>
        <v>24549</v>
      </c>
      <c r="AN66" s="29" t="str">
        <f>[1]!snldata("12",$D66, "224014", "2015Y")</f>
        <v>NA</v>
      </c>
      <c r="AO66" s="29">
        <f>[1]!snldata("12",$D66, "224014", "2014Y")</f>
        <v>14071</v>
      </c>
      <c r="AP66" s="29">
        <f>[1]!snldata("12",$D66, "224014", "2013Y")</f>
        <v>15491</v>
      </c>
      <c r="AQ66" s="29" t="str">
        <f>[1]!snldata("12",$D66, "224014", "2012Y")</f>
        <v>NM</v>
      </c>
      <c r="AR66" s="29">
        <f>[1]!snldata("12",$D66, "224013", "2016Y")</f>
        <v>1555</v>
      </c>
      <c r="AS66" s="29">
        <f>[1]!snldata("12",$D66, "224013", "2015Y")</f>
        <v>187</v>
      </c>
      <c r="AT66" s="29">
        <f>[1]!snldata("12",$D66, "224013", "2014Y")</f>
        <v>8940</v>
      </c>
      <c r="AU66" s="29">
        <f>[1]!snldata("12",$D66, "224013", "2013Y")</f>
        <v>7038</v>
      </c>
      <c r="AV66" s="29">
        <f>[1]!snldata("12",$D66, "224013", "2012Y")</f>
        <v>232</v>
      </c>
      <c r="AW66" s="27">
        <f>[1]!snldata("12",$D66, "224015", "2016Y")</f>
        <v>9.2683985161025759E-2</v>
      </c>
      <c r="AX66" s="27">
        <f>[1]!snldata("12",$D66, "224015", "2015Y")</f>
        <v>1.117645652537713E-2</v>
      </c>
      <c r="AY66" s="27">
        <f>[1]!snldata("12",$D66, "224015", "2014Y")</f>
        <v>0.53431829591909918</v>
      </c>
      <c r="AZ66" s="27">
        <f>[1]!snldata("12",$D66, "224015", "2013Y")</f>
        <v>0.42064118195510292</v>
      </c>
      <c r="BA66" s="27">
        <f>[1]!snldata("12",$D66, "224015", "2012Y")</f>
        <v>1.3828092962931174E-2</v>
      </c>
      <c r="BB66" s="27">
        <f>[1]!snldata("12",$D66, "249583", "12/31/2016")</f>
        <v>174.04784100000001</v>
      </c>
      <c r="BC66" s="27">
        <f>[1]!snldata("12",$D66, "249583", "12/31/2015")</f>
        <v>248.01817500000001</v>
      </c>
      <c r="BD66" s="27">
        <f>[1]!snldata("12",$D66, "249583", "12/31/2014")</f>
        <v>26.227132999999998</v>
      </c>
      <c r="BE66" s="27">
        <f>[1]!snldata("12",$D66, "249583", "12/31/2013")</f>
        <v>38.390555999999997</v>
      </c>
      <c r="BF66" s="27">
        <f>[1]!snldata("12",$D66, "249583", "12/31/2012")</f>
        <v>285.13644199999999</v>
      </c>
      <c r="BG66" s="27">
        <f>[1]!snldata("12",$D66, "249588", "12/31/2016")</f>
        <v>4.1143369999999999</v>
      </c>
      <c r="BH66" s="27">
        <f>[1]!snldata("12",$D66, "249588", "12/31/2015")</f>
        <v>3.8153899999999998</v>
      </c>
      <c r="BI66" s="27">
        <f>[1]!snldata("12",$D66, "249588", "12/31/2014")</f>
        <v>4.0450590000000002</v>
      </c>
      <c r="BJ66" s="27">
        <f>[1]!snldata("12",$D66, "249588", "12/31/2013")</f>
        <v>4.3925229999999997</v>
      </c>
      <c r="BK66" s="27">
        <f>[1]!snldata("12",$D66, "249588", "12/31/2012")</f>
        <v>4.5792549999999999</v>
      </c>
      <c r="BL66" s="27">
        <f>[1]!snldata("12",$D66, "249589", "12/31/2016")</f>
        <v>917.61620100000005</v>
      </c>
      <c r="BM66" s="27">
        <f>[1]!snldata("12",$D66, "249589", "12/31/2015")</f>
        <v>5347.4637380000004</v>
      </c>
      <c r="BN66" s="27">
        <f>[1]!snldata("12",$D66, "249589", "12/31/2014")</f>
        <v>391.55465900000002</v>
      </c>
      <c r="BO66" s="27">
        <f>[1]!snldata("12",$D66, "249589", "12/31/2013")</f>
        <v>459.98691200000002</v>
      </c>
      <c r="BP66" s="27">
        <f>[1]!snldata("12",$D66, "249589", "12/31/2012")</f>
        <v>6105.2753190000003</v>
      </c>
      <c r="BQ66" s="16" t="str">
        <f>[1]!snldata("12",$D66, "249597", "12/31/2016")</f>
        <v>EIA 923 based on unit capacity allocation</v>
      </c>
      <c r="BR66" s="29" t="str">
        <f>[1]!snldata("12",$D66, "225552", "2016Y")</f>
        <v>NA</v>
      </c>
    </row>
    <row r="67" spans="1:70" x14ac:dyDescent="0.2">
      <c r="A67" s="19" t="s">
        <v>145</v>
      </c>
      <c r="C67" s="20" t="s">
        <v>209</v>
      </c>
      <c r="D67" s="20">
        <v>5670</v>
      </c>
      <c r="E67" s="24" t="str">
        <f>[1]!snldata("12",D67,"229507")</f>
        <v>Midwest Generation, LLC</v>
      </c>
      <c r="F67" s="24" t="str">
        <f>[1]!snldata("12",D67, "221692")</f>
        <v>Midwest Generation EME LLC</v>
      </c>
      <c r="G67" s="48">
        <v>1538</v>
      </c>
      <c r="J67" s="42">
        <f>[1]!snldata("12",D67,"221708")</f>
        <v>100</v>
      </c>
      <c r="K67" s="25" t="str">
        <f>IFERROR([1]!snldata("12",D67, "221969"),0)</f>
        <v>NA</v>
      </c>
      <c r="L67" s="50" t="s">
        <v>14</v>
      </c>
      <c r="M67" s="24" t="str">
        <f>[1]!snldata("12",D67, "241198")</f>
        <v>Steam Turbine</v>
      </c>
      <c r="N67" s="24" t="str">
        <f>[1]!snldata("12",D67, "221981")</f>
        <v>Coal</v>
      </c>
      <c r="O67" s="24" t="str">
        <f>[1]!snldata("12",D67, "246613")</f>
        <v/>
      </c>
      <c r="P67" s="24">
        <f>[1]!snldata("12",D67, "221972")</f>
        <v>1972</v>
      </c>
      <c r="Q67" s="24" t="str">
        <f>[1]!snldata("12",D67, "229687")</f>
        <v>RFC</v>
      </c>
      <c r="R67" s="24" t="str">
        <f>[1]!snldata("12",D67, "229688")</f>
        <v>R-PJM</v>
      </c>
      <c r="S67" s="24" t="str">
        <f>[1]!snldata("12",D67, "231906")</f>
        <v>PJM</v>
      </c>
      <c r="T67" s="26"/>
      <c r="U67" s="24" t="str">
        <f>[1]!snldata("12",D67, "221802")</f>
        <v>IL</v>
      </c>
      <c r="V67" s="24" t="str">
        <f>[1]!snldata("12",D67, "221801")</f>
        <v>Tazewell</v>
      </c>
      <c r="W67" s="24" t="str">
        <f>[1]!snldata("12",D67, "221800")</f>
        <v>Pekin</v>
      </c>
      <c r="X67" s="16" t="str">
        <f>[1]!snldata("12",D67, "241235")</f>
        <v>NA</v>
      </c>
      <c r="Y67" s="16" t="str">
        <f>[1]!snldata("12",D67, "241236")</f>
        <v>NA</v>
      </c>
      <c r="Z67" s="27" t="str">
        <f>[1]!snldata("12",D67,"241233")</f>
        <v>NA</v>
      </c>
      <c r="AA67" s="28" t="str">
        <f>[1]!snldata("12",D67, "222074")</f>
        <v/>
      </c>
      <c r="AB67" s="16" t="str">
        <f>[1]!snldata("12",$D67, "229694")</f>
        <v>Acid Rain</v>
      </c>
      <c r="AC67" s="16" t="str">
        <f>[1]!snldata("12",$D67, "229695")</f>
        <v>CAIR NOx Ozone Season</v>
      </c>
      <c r="AD67" s="16" t="str">
        <f>[1]!snldata("12",$D67, "229697")</f>
        <v/>
      </c>
      <c r="AE67" s="16" t="str">
        <f>[1]!snldata("12",$D67, "222078")</f>
        <v>Yes</v>
      </c>
      <c r="AF67" s="16" t="str">
        <f>[1]!snldata("12",$D67, "255708")</f>
        <v>Yes</v>
      </c>
      <c r="AG67" s="16" t="str">
        <f>[1]!snldata("12",D67, "243303")</f>
        <v/>
      </c>
      <c r="AH67" s="29">
        <f>[1]!snldata("12",D67, "249581", "12/31/2016")</f>
        <v>53415675</v>
      </c>
      <c r="AI67" s="29">
        <f>[1]!snldata("12",$D67, "249581", "12/31/2015")</f>
        <v>62389999</v>
      </c>
      <c r="AJ67" s="29">
        <f>[1]!snldata("12",$D67, "249581", "12/31/2014")</f>
        <v>94558049</v>
      </c>
      <c r="AK67" s="29">
        <f>[1]!snldata("12",$D67, "249581", "12/31/2013")</f>
        <v>92162990</v>
      </c>
      <c r="AL67" s="29">
        <f>[1]!snldata("12",$D67, "249581", "12/31/2012")</f>
        <v>91985618</v>
      </c>
      <c r="AM67" s="29">
        <f>[1]!snldata("12",$D67, "224014", "2016Y")</f>
        <v>11742</v>
      </c>
      <c r="AN67" s="29">
        <f>[1]!snldata("12",$D67, "224014", "2015Y")</f>
        <v>11171</v>
      </c>
      <c r="AO67" s="29">
        <f>[1]!snldata("12",$D67, "224014", "2014Y")</f>
        <v>11110</v>
      </c>
      <c r="AP67" s="29">
        <f>[1]!snldata("12",$D67, "224014", "2013Y")</f>
        <v>11025</v>
      </c>
      <c r="AQ67" s="29">
        <f>[1]!snldata("12",$D67, "224014", "2012Y")</f>
        <v>11264</v>
      </c>
      <c r="AR67" s="29">
        <f>[1]!snldata("12",$D67, "224013", "2016Y")</f>
        <v>4549252</v>
      </c>
      <c r="AS67" s="29">
        <f>[1]!snldata("12",$D67, "224013", "2015Y")</f>
        <v>5584776</v>
      </c>
      <c r="AT67" s="29">
        <f>[1]!snldata("12",$D67, "224013", "2014Y")</f>
        <v>8511424</v>
      </c>
      <c r="AU67" s="29">
        <f>[1]!snldata("12",$D67, "224013", "2013Y")</f>
        <v>8359098</v>
      </c>
      <c r="AV67" s="29">
        <f>[1]!snldata("12",$D67, "224013", "2012Y")</f>
        <v>8166591</v>
      </c>
      <c r="AW67" s="27">
        <f>[1]!snldata("12",$D67, "224015", "2016Y")</f>
        <v>33.673738278131893</v>
      </c>
      <c r="AX67" s="27">
        <f>[1]!snldata("12",$D67, "224015", "2015Y")</f>
        <v>41.451983540267562</v>
      </c>
      <c r="AY67" s="27">
        <f>[1]!snldata("12",$D67, "224015", "2014Y")</f>
        <v>63.174495727713747</v>
      </c>
      <c r="AZ67" s="27">
        <f>[1]!snldata("12",$D67, "224015", "2013Y")</f>
        <v>62.043883713059124</v>
      </c>
      <c r="BA67" s="27">
        <f>[1]!snldata("12",$D67, "224015", "2012Y")</f>
        <v>60.449420686861799</v>
      </c>
      <c r="BB67" s="27">
        <f>[1]!snldata("12",$D67, "249583", "12/31/2016")</f>
        <v>4.257873</v>
      </c>
      <c r="BC67" s="27">
        <f>[1]!snldata("12",$D67, "249583", "12/31/2015")</f>
        <v>3.633931</v>
      </c>
      <c r="BD67" s="27">
        <f>[1]!snldata("12",$D67, "249583", "12/31/2014")</f>
        <v>2.45357</v>
      </c>
      <c r="BE67" s="27">
        <f>[1]!snldata("12",$D67, "249583", "12/31/2013")</f>
        <v>2.4913280000000002</v>
      </c>
      <c r="BF67" s="27">
        <f>[1]!snldata("12",$D67, "249583", "12/31/2012")</f>
        <v>2.5062310000000001</v>
      </c>
      <c r="BG67" s="27">
        <f>[1]!snldata("12",$D67, "249588", "12/31/2016")</f>
        <v>28.064589000000002</v>
      </c>
      <c r="BH67" s="27">
        <f>[1]!snldata("12",$D67, "249588", "12/31/2015")</f>
        <v>28.630191</v>
      </c>
      <c r="BI67" s="27">
        <f>[1]!snldata("12",$D67, "249588", "12/31/2014")</f>
        <v>26.908024000000001</v>
      </c>
      <c r="BJ67" s="27">
        <f>[1]!snldata("12",$D67, "249588", "12/31/2013")</f>
        <v>27.036612000000002</v>
      </c>
      <c r="BK67" s="27">
        <f>[1]!snldata("12",$D67, "249588", "12/31/2012")</f>
        <v>26.884633999999998</v>
      </c>
      <c r="BL67" s="27">
        <f>[1]!snldata("12",$D67, "249589", "12/31/2016")</f>
        <v>30.463605999999999</v>
      </c>
      <c r="BM67" s="27">
        <f>[1]!snldata("12",$D67, "249589", "12/31/2015")</f>
        <v>28.755110999999999</v>
      </c>
      <c r="BN67" s="27">
        <f>[1]!snldata("12",$D67, "249589", "12/31/2014")</f>
        <v>24.99765</v>
      </c>
      <c r="BO67" s="27">
        <f>[1]!snldata("12",$D67, "249589", "12/31/2013")</f>
        <v>23.538376</v>
      </c>
      <c r="BP67" s="27">
        <f>[1]!snldata("12",$D67, "249589", "12/31/2012")</f>
        <v>24.428654000000002</v>
      </c>
      <c r="BQ67" s="16" t="str">
        <f>[1]!snldata("12",$D67, "249597", "12/31/2016")</f>
        <v>EIA 923 (767 - Page 4 Generator Data)</v>
      </c>
      <c r="BR67" s="29" t="str">
        <f>[1]!snldata("12",$D67, "225552", "2016Y")</f>
        <v>NA</v>
      </c>
    </row>
    <row r="68" spans="1:70" x14ac:dyDescent="0.2">
      <c r="A68" s="19" t="s">
        <v>108</v>
      </c>
      <c r="C68" s="20" t="s">
        <v>210</v>
      </c>
      <c r="D68" s="20">
        <v>6054</v>
      </c>
      <c r="E68" s="24" t="str">
        <f>[1]!snldata("12",D68,"229507")</f>
        <v>Multi-Owned</v>
      </c>
      <c r="F68" s="24" t="str">
        <f>[1]!snldata("12",D68, "221692")</f>
        <v>Saguaro Power Co</v>
      </c>
      <c r="G68" s="48">
        <v>46</v>
      </c>
      <c r="J68" s="42" t="str">
        <f>[1]!snldata("12",D68,"221708")</f>
        <v>NA</v>
      </c>
      <c r="K68" s="25" t="str">
        <f>IFERROR([1]!snldata("12",D68, "221969"),0)</f>
        <v>NA</v>
      </c>
      <c r="L68" s="50" t="s">
        <v>14</v>
      </c>
      <c r="M68" s="24" t="str">
        <f>[1]!snldata("12",D68, "241198")</f>
        <v>Combined Cycle</v>
      </c>
      <c r="N68" s="24" t="str">
        <f>[1]!snldata("12",D68, "221981")</f>
        <v>Gas</v>
      </c>
      <c r="O68" s="24" t="str">
        <f>[1]!snldata("12",D68, "246613")</f>
        <v>Co-Fired, Switching</v>
      </c>
      <c r="P68" s="24">
        <f>[1]!snldata("12",D68, "221972")</f>
        <v>1991</v>
      </c>
      <c r="Q68" s="24" t="str">
        <f>[1]!snldata("12",D68, "229687")</f>
        <v>WECC</v>
      </c>
      <c r="R68" s="24" t="str">
        <f>[1]!snldata("12",D68, "229688")</f>
        <v>AZNMSN</v>
      </c>
      <c r="S68" s="24" t="str">
        <f>[1]!snldata("12",D68, "231906")</f>
        <v/>
      </c>
      <c r="T68" s="26"/>
      <c r="U68" s="24" t="str">
        <f>[1]!snldata("12",D68, "221802")</f>
        <v>NV</v>
      </c>
      <c r="V68" s="24" t="str">
        <f>[1]!snldata("12",D68, "221801")</f>
        <v>Clark</v>
      </c>
      <c r="W68" s="24" t="str">
        <f>[1]!snldata("12",D68, "221800")</f>
        <v>Henderson</v>
      </c>
      <c r="X68" s="16" t="str">
        <f>[1]!snldata("12",D68, "241235")</f>
        <v>Yes</v>
      </c>
      <c r="Y68" s="16" t="str">
        <f>[1]!snldata("12",D68, "241236")</f>
        <v>No</v>
      </c>
      <c r="Z68" s="27">
        <f>[1]!snldata("12",D68,"241233")</f>
        <v>90</v>
      </c>
      <c r="AA68" s="28">
        <f>[1]!snldata("12",D68, "222074")</f>
        <v>44681</v>
      </c>
      <c r="AB68" s="16" t="str">
        <f>[1]!snldata("12",$D68, "229694")</f>
        <v/>
      </c>
      <c r="AC68" s="16" t="str">
        <f>[1]!snldata("12",$D68, "229695")</f>
        <v/>
      </c>
      <c r="AD68" s="16" t="str">
        <f>[1]!snldata("12",$D68, "229697")</f>
        <v/>
      </c>
      <c r="AE68" s="16" t="str">
        <f>[1]!snldata("12",$D68, "222078")</f>
        <v>No</v>
      </c>
      <c r="AF68" s="16" t="str">
        <f>[1]!snldata("12",$D68, "255708")</f>
        <v>No</v>
      </c>
      <c r="AG68" s="16" t="str">
        <f>[1]!snldata("12",D68, "243303")</f>
        <v/>
      </c>
      <c r="AH68" s="29">
        <f>[1]!snldata("12",D68, "249581", "12/31/2016")</f>
        <v>6876672</v>
      </c>
      <c r="AI68" s="29">
        <f>[1]!snldata("12",$D68, "249581", "12/31/2015")</f>
        <v>7143370.0944999997</v>
      </c>
      <c r="AJ68" s="29">
        <f>[1]!snldata("12",$D68, "249581", "12/31/2014")</f>
        <v>6972011.1206999999</v>
      </c>
      <c r="AK68" s="29">
        <f>[1]!snldata("12",$D68, "249581", "12/31/2013")</f>
        <v>6763584.9999000002</v>
      </c>
      <c r="AL68" s="29">
        <f>[1]!snldata("12",$D68, "249581", "12/31/2012")</f>
        <v>6571855</v>
      </c>
      <c r="AM68" s="29">
        <f>[1]!snldata("12",$D68, "224014", "2016Y")</f>
        <v>9177</v>
      </c>
      <c r="AN68" s="29">
        <f>[1]!snldata("12",$D68, "224014", "2015Y")</f>
        <v>9454</v>
      </c>
      <c r="AO68" s="29">
        <f>[1]!snldata("12",$D68, "224014", "2014Y")</f>
        <v>9548</v>
      </c>
      <c r="AP68" s="29">
        <f>[1]!snldata("12",$D68, "224014", "2013Y")</f>
        <v>9882</v>
      </c>
      <c r="AQ68" s="29">
        <f>[1]!snldata("12",$D68, "224014", "2012Y")</f>
        <v>9833</v>
      </c>
      <c r="AR68" s="29">
        <f>[1]!snldata("12",$D68, "224013", "2016Y")</f>
        <v>754186</v>
      </c>
      <c r="AS68" s="29">
        <f>[1]!snldata("12",$D68, "224013", "2015Y")</f>
        <v>755584</v>
      </c>
      <c r="AT68" s="29">
        <f>[1]!snldata("12",$D68, "224013", "2014Y")</f>
        <v>758707</v>
      </c>
      <c r="AU68" s="29">
        <f>[1]!snldata("12",$D68, "224013", "2013Y")</f>
        <v>741963</v>
      </c>
      <c r="AV68" s="29">
        <f>[1]!snldata("12",$D68, "224013", "2012Y")</f>
        <v>714805</v>
      </c>
      <c r="AW68" s="27">
        <f>[1]!snldata("12",$D68, "224015", "2016Y")</f>
        <v>81.770535172174519</v>
      </c>
      <c r="AX68" s="27">
        <f>[1]!snldata("12",$D68, "224015", "2015Y")</f>
        <v>82.146553598608392</v>
      </c>
      <c r="AY68" s="27">
        <f>[1]!snldata("12",$D68, "224015", "2014Y")</f>
        <v>82.486083931289414</v>
      </c>
      <c r="AZ68" s="27">
        <f>[1]!snldata("12",$D68, "224015", "2013Y")</f>
        <v>80.665688193085458</v>
      </c>
      <c r="BA68" s="27">
        <f>[1]!snldata("12",$D68, "224015", "2012Y")</f>
        <v>77.500758955676986</v>
      </c>
      <c r="BB68" s="27">
        <f>[1]!snldata("12",$D68, "249583", "12/31/2016")</f>
        <v>2.3791289999999998</v>
      </c>
      <c r="BC68" s="27">
        <f>[1]!snldata("12",$D68, "249583", "12/31/2015")</f>
        <v>2.0504150000000001</v>
      </c>
      <c r="BD68" s="27">
        <f>[1]!snldata("12",$D68, "249583", "12/31/2014")</f>
        <v>1.751976</v>
      </c>
      <c r="BE68" s="27">
        <f>[1]!snldata("12",$D68, "249583", "12/31/2013")</f>
        <v>1.576222</v>
      </c>
      <c r="BF68" s="27">
        <f>[1]!snldata("12",$D68, "249583", "12/31/2012")</f>
        <v>1.4675549999999999</v>
      </c>
      <c r="BG68" s="27">
        <f>[1]!snldata("12",$D68, "249588", "12/31/2016")</f>
        <v>26.365120000000001</v>
      </c>
      <c r="BH68" s="27">
        <f>[1]!snldata("12",$D68, "249588", "12/31/2015")</f>
        <v>25.772355999999998</v>
      </c>
      <c r="BI68" s="27">
        <f>[1]!snldata("12",$D68, "249588", "12/31/2014")</f>
        <v>25.192919</v>
      </c>
      <c r="BJ68" s="27">
        <f>[1]!snldata("12",$D68, "249588", "12/31/2013")</f>
        <v>24.425791</v>
      </c>
      <c r="BK68" s="27">
        <f>[1]!snldata("12",$D68, "249588", "12/31/2012")</f>
        <v>27.613429</v>
      </c>
      <c r="BL68" s="27">
        <f>[1]!snldata("12",$D68, "249589", "12/31/2016")</f>
        <v>29.999579000000001</v>
      </c>
      <c r="BM68" s="27">
        <f>[1]!snldata("12",$D68, "249589", "12/31/2015")</f>
        <v>31.371691999999999</v>
      </c>
      <c r="BN68" s="27">
        <f>[1]!snldata("12",$D68, "249589", "12/31/2014")</f>
        <v>48.952012000000003</v>
      </c>
      <c r="BO68" s="27">
        <f>[1]!snldata("12",$D68, "249589", "12/31/2013")</f>
        <v>41.987053000000003</v>
      </c>
      <c r="BP68" s="27">
        <f>[1]!snldata("12",$D68, "249589", "12/31/2012")</f>
        <v>34.043228999999997</v>
      </c>
      <c r="BQ68" s="16" t="str">
        <f>[1]!snldata("12",$D68, "249597", "12/31/2016")</f>
        <v>EIA 923 (767 - Page 4 Generator Data)</v>
      </c>
      <c r="BR68" s="29" t="str">
        <f>[1]!snldata("12",$D68, "225552", "2016Y")</f>
        <v>NA</v>
      </c>
    </row>
    <row r="69" spans="1:70" x14ac:dyDescent="0.2">
      <c r="A69" s="19" t="s">
        <v>150</v>
      </c>
      <c r="C69" s="20" t="s">
        <v>211</v>
      </c>
      <c r="D69" s="20">
        <v>6104</v>
      </c>
      <c r="E69" s="24" t="str">
        <f>[1]!snldata("12",D69,"229507")</f>
        <v>NRG Texas Power LLC</v>
      </c>
      <c r="F69" s="24" t="str">
        <f>[1]!snldata("12",D69, "221692")</f>
        <v>NRG Texas Power LLC</v>
      </c>
      <c r="G69" s="48">
        <v>162</v>
      </c>
      <c r="J69" s="42">
        <f>[1]!snldata("12",D69,"221708")</f>
        <v>100</v>
      </c>
      <c r="K69" s="25" t="str">
        <f>IFERROR([1]!snldata("12",D69, "221969"),0)</f>
        <v>NA</v>
      </c>
      <c r="L69" s="50" t="s">
        <v>14</v>
      </c>
      <c r="M69" s="24" t="str">
        <f>[1]!snldata("12",D69, "241198")</f>
        <v>Gas Turbine</v>
      </c>
      <c r="N69" s="24" t="str">
        <f>[1]!snldata("12",D69, "221981")</f>
        <v>Gas</v>
      </c>
      <c r="O69" s="24" t="str">
        <f>[1]!snldata("12",D69, "246613")</f>
        <v/>
      </c>
      <c r="P69" s="24">
        <f>[1]!snldata("12",D69, "221972")</f>
        <v>1995</v>
      </c>
      <c r="Q69" s="24" t="str">
        <f>[1]!snldata("12",D69, "229687")</f>
        <v>TRE</v>
      </c>
      <c r="R69" s="24" t="str">
        <f>[1]!snldata("12",D69, "229688")</f>
        <v>TRE</v>
      </c>
      <c r="S69" s="24" t="str">
        <f>[1]!snldata("12",D69, "231906")</f>
        <v>ERCOT</v>
      </c>
      <c r="T69" s="26"/>
      <c r="U69" s="24" t="str">
        <f>[1]!snldata("12",D69, "221802")</f>
        <v>TX</v>
      </c>
      <c r="V69" s="24" t="str">
        <f>[1]!snldata("12",D69, "221801")</f>
        <v>Harris</v>
      </c>
      <c r="W69" s="24" t="str">
        <f>[1]!snldata("12",D69, "221800")</f>
        <v>La Porte</v>
      </c>
      <c r="X69" s="16" t="str">
        <f>[1]!snldata("12",D69, "241235")</f>
        <v>NA</v>
      </c>
      <c r="Y69" s="16" t="str">
        <f>[1]!snldata("12",D69, "241236")</f>
        <v>NA</v>
      </c>
      <c r="Z69" s="27" t="str">
        <f>[1]!snldata("12",D69,"241233")</f>
        <v>NA</v>
      </c>
      <c r="AA69" s="28" t="str">
        <f>[1]!snldata("12",D69, "222074")</f>
        <v/>
      </c>
      <c r="AB69" s="16" t="str">
        <f>[1]!snldata("12",$D69, "229694")</f>
        <v>Acid Rain</v>
      </c>
      <c r="AC69" s="16" t="str">
        <f>[1]!snldata("12",$D69, "229695")</f>
        <v/>
      </c>
      <c r="AD69" s="16" t="str">
        <f>[1]!snldata("12",$D69, "229697")</f>
        <v/>
      </c>
      <c r="AE69" s="16" t="str">
        <f>[1]!snldata("12",$D69, "222078")</f>
        <v>No</v>
      </c>
      <c r="AF69" s="16" t="str">
        <f>[1]!snldata("12",$D69, "255708")</f>
        <v>No</v>
      </c>
      <c r="AG69" s="16" t="str">
        <f>[1]!snldata("12",D69, "243303")</f>
        <v/>
      </c>
      <c r="AH69" s="29" t="str">
        <f>[1]!snldata("12",D69, "249581", "12/31/2016")</f>
        <v>NA</v>
      </c>
      <c r="AI69" s="29">
        <f>[1]!snldata("12",$D69, "249581", "12/31/2015")</f>
        <v>12530289</v>
      </c>
      <c r="AJ69" s="29">
        <f>[1]!snldata("12",$D69, "249581", "12/31/2014")</f>
        <v>11500935</v>
      </c>
      <c r="AK69" s="29">
        <f>[1]!snldata("12",$D69, "249581", "12/31/2013")</f>
        <v>12580751</v>
      </c>
      <c r="AL69" s="29">
        <f>[1]!snldata("12",$D69, "249581", "12/31/2012")</f>
        <v>12741692</v>
      </c>
      <c r="AM69" s="29" t="str">
        <f>[1]!snldata("12",$D69, "224014", "2016Y")</f>
        <v>NA</v>
      </c>
      <c r="AN69" s="29">
        <f>[1]!snldata("12",$D69, "224014", "2015Y")</f>
        <v>13919</v>
      </c>
      <c r="AO69" s="29">
        <f>[1]!snldata("12",$D69, "224014", "2014Y")</f>
        <v>13938</v>
      </c>
      <c r="AP69" s="29">
        <f>[1]!snldata("12",$D69, "224014", "2013Y")</f>
        <v>13850</v>
      </c>
      <c r="AQ69" s="29">
        <f>[1]!snldata("12",$D69, "224014", "2012Y")</f>
        <v>14048</v>
      </c>
      <c r="AR69" s="29" t="str">
        <f>[1]!snldata("12",$D69, "224013", "2016Y")</f>
        <v>NA</v>
      </c>
      <c r="AS69" s="29">
        <f>[1]!snldata("12",$D69, "224013", "2015Y")</f>
        <v>900261</v>
      </c>
      <c r="AT69" s="29">
        <f>[1]!snldata("12",$D69, "224013", "2014Y")</f>
        <v>825179</v>
      </c>
      <c r="AU69" s="29">
        <f>[1]!snldata("12",$D69, "224013", "2013Y")</f>
        <v>908371</v>
      </c>
      <c r="AV69" s="29">
        <f>[1]!snldata("12",$D69, "224013", "2012Y")</f>
        <v>906994</v>
      </c>
      <c r="AW69" s="27" t="str">
        <f>[1]!snldata("12",$D69, "224015", "2016Y")</f>
        <v>NA</v>
      </c>
      <c r="AX69" s="27">
        <f>[1]!snldata("12",$D69, "224015", "2015Y")</f>
        <v>63.437975646879757</v>
      </c>
      <c r="AY69" s="27">
        <f>[1]!snldata("12",$D69, "224015", "2014Y")</f>
        <v>58.147232087490842</v>
      </c>
      <c r="AZ69" s="27">
        <f>[1]!snldata("12",$D69, "224015", "2013Y")</f>
        <v>64.009456564631606</v>
      </c>
      <c r="BA69" s="27">
        <f>[1]!snldata("12",$D69, "224015", "2012Y")</f>
        <v>63.737800490229148</v>
      </c>
      <c r="BB69" s="27">
        <f>[1]!snldata("12",$D69, "249583", "12/31/2016")</f>
        <v>1.4357759999999999</v>
      </c>
      <c r="BC69" s="27">
        <f>[1]!snldata("12",$D69, "249583", "12/31/2015")</f>
        <v>1.4034960000000001</v>
      </c>
      <c r="BD69" s="27">
        <f>[1]!snldata("12",$D69, "249583", "12/31/2014")</f>
        <v>1.3719410000000001</v>
      </c>
      <c r="BE69" s="27">
        <f>[1]!snldata("12",$D69, "249583", "12/31/2013")</f>
        <v>1.4441949999999999</v>
      </c>
      <c r="BF69" s="27">
        <f>[1]!snldata("12",$D69, "249583", "12/31/2012")</f>
        <v>1.3212140000000001</v>
      </c>
      <c r="BG69" s="27">
        <f>[1]!snldata("12",$D69, "249588", "12/31/2016")</f>
        <v>3.504785</v>
      </c>
      <c r="BH69" s="27">
        <f>[1]!snldata("12",$D69, "249588", "12/31/2015")</f>
        <v>3.4259870000000001</v>
      </c>
      <c r="BI69" s="27">
        <f>[1]!snldata("12",$D69, "249588", "12/31/2014")</f>
        <v>3.753431</v>
      </c>
      <c r="BJ69" s="27">
        <f>[1]!snldata("12",$D69, "249588", "12/31/2013")</f>
        <v>3.7627280000000001</v>
      </c>
      <c r="BK69" s="27">
        <f>[1]!snldata("12",$D69, "249588", "12/31/2012")</f>
        <v>3.8959570000000001</v>
      </c>
      <c r="BL69" s="27">
        <f>[1]!snldata("12",$D69, "249589", "12/31/2016")</f>
        <v>38.869644999999998</v>
      </c>
      <c r="BM69" s="27">
        <f>[1]!snldata("12",$D69, "249589", "12/31/2015")</f>
        <v>40.542532999999999</v>
      </c>
      <c r="BN69" s="27">
        <f>[1]!snldata("12",$D69, "249589", "12/31/2014")</f>
        <v>65.471057000000002</v>
      </c>
      <c r="BO69" s="27">
        <f>[1]!snldata("12",$D69, "249589", "12/31/2013")</f>
        <v>55.954895</v>
      </c>
      <c r="BP69" s="27">
        <f>[1]!snldata("12",$D69, "249589", "12/31/2012")</f>
        <v>42.949879000000003</v>
      </c>
      <c r="BQ69" s="16" t="str">
        <f>[1]!snldata("12",$D69, "249597", "12/31/2016")</f>
        <v/>
      </c>
      <c r="BR69" s="29" t="str">
        <f>[1]!snldata("12",$D69, "225552", "2016Y")</f>
        <v>NA</v>
      </c>
    </row>
    <row r="70" spans="1:70" x14ac:dyDescent="0.2">
      <c r="A70" s="19" t="s">
        <v>145</v>
      </c>
      <c r="C70" s="20" t="s">
        <v>212</v>
      </c>
      <c r="D70" s="20">
        <v>6159</v>
      </c>
      <c r="E70" s="24" t="str">
        <f>[1]!snldata("12",D70,"229507")</f>
        <v>NRG REMA LLC</v>
      </c>
      <c r="F70" s="24" t="str">
        <f>[1]!snldata("12",D70, "221692")</f>
        <v>NRG REMA LLC</v>
      </c>
      <c r="G70" s="48">
        <v>217</v>
      </c>
      <c r="J70" s="42">
        <f>[1]!snldata("12",D70,"221708")</f>
        <v>100</v>
      </c>
      <c r="K70" s="25" t="str">
        <f>IFERROR([1]!snldata("12",D70, "221969"),0)</f>
        <v>NA</v>
      </c>
      <c r="L70" s="50" t="s">
        <v>14</v>
      </c>
      <c r="M70" s="24" t="str">
        <f>[1]!snldata("12",D70, "241198")</f>
        <v>Gas Turbine</v>
      </c>
      <c r="N70" s="24" t="str">
        <f>[1]!snldata("12",D70, "221981")</f>
        <v>Gas</v>
      </c>
      <c r="O70" s="24" t="str">
        <f>[1]!snldata("12",D70, "246613")</f>
        <v>Switching</v>
      </c>
      <c r="P70" s="24">
        <f>[1]!snldata("12",D70, "221972")</f>
        <v>1972</v>
      </c>
      <c r="Q70" s="24" t="str">
        <f>[1]!snldata("12",D70, "229687")</f>
        <v>RFC</v>
      </c>
      <c r="R70" s="24" t="str">
        <f>[1]!snldata("12",D70, "229688")</f>
        <v>R-PJM</v>
      </c>
      <c r="S70" s="24" t="str">
        <f>[1]!snldata("12",D70, "231906")</f>
        <v>PJM</v>
      </c>
      <c r="T70" s="26"/>
      <c r="U70" s="24" t="str">
        <f>[1]!snldata("12",D70, "221802")</f>
        <v>NJ</v>
      </c>
      <c r="V70" s="24" t="str">
        <f>[1]!snldata("12",D70, "221801")</f>
        <v>Middlesex</v>
      </c>
      <c r="W70" s="24" t="str">
        <f>[1]!snldata("12",D70, "221800")</f>
        <v>Sayreville</v>
      </c>
      <c r="X70" s="16" t="str">
        <f>[1]!snldata("12",D70, "241235")</f>
        <v>NA</v>
      </c>
      <c r="Y70" s="16" t="str">
        <f>[1]!snldata("12",D70, "241236")</f>
        <v>NA</v>
      </c>
      <c r="Z70" s="27" t="str">
        <f>[1]!snldata("12",D70,"241233")</f>
        <v>NA</v>
      </c>
      <c r="AA70" s="28" t="str">
        <f>[1]!snldata("12",D70, "222074")</f>
        <v/>
      </c>
      <c r="AB70" s="16" t="str">
        <f>[1]!snldata("12",$D70, "229694")</f>
        <v/>
      </c>
      <c r="AC70" s="16" t="str">
        <f>[1]!snldata("12",$D70, "229695")</f>
        <v>CAIR NOx Ozone Season</v>
      </c>
      <c r="AD70" s="16" t="str">
        <f>[1]!snldata("12",$D70, "229697")</f>
        <v>Regional Greenhouse Gas</v>
      </c>
      <c r="AE70" s="16" t="str">
        <f>[1]!snldata("12",$D70, "222078")</f>
        <v>No</v>
      </c>
      <c r="AF70" s="16" t="str">
        <f>[1]!snldata("12",$D70, "255708")</f>
        <v>No</v>
      </c>
      <c r="AG70" s="16" t="str">
        <f>[1]!snldata("12",D70, "243303")</f>
        <v/>
      </c>
      <c r="AH70" s="29">
        <f>[1]!snldata("12",D70, "249581", "12/31/2016")</f>
        <v>101459.9999</v>
      </c>
      <c r="AI70" s="29">
        <f>[1]!snldata("12",$D70, "249581", "12/31/2015")</f>
        <v>158993</v>
      </c>
      <c r="AJ70" s="29">
        <f>[1]!snldata("12",$D70, "249581", "12/31/2014")</f>
        <v>43243</v>
      </c>
      <c r="AK70" s="29">
        <f>[1]!snldata("12",$D70, "249581", "12/31/2013")</f>
        <v>0</v>
      </c>
      <c r="AL70" s="29">
        <f>[1]!snldata("12",$D70, "249581", "12/31/2012")</f>
        <v>90137</v>
      </c>
      <c r="AM70" s="29">
        <f>[1]!snldata("12",$D70, "224014", "2016Y")</f>
        <v>27157</v>
      </c>
      <c r="AN70" s="29">
        <f>[1]!snldata("12",$D70, "224014", "2015Y")</f>
        <v>19147</v>
      </c>
      <c r="AO70" s="29">
        <f>[1]!snldata("12",$D70, "224014", "2014Y")</f>
        <v>25848</v>
      </c>
      <c r="AP70" s="29" t="str">
        <f>[1]!snldata("12",$D70, "224014", "2013Y")</f>
        <v>NA</v>
      </c>
      <c r="AQ70" s="29">
        <f>[1]!snldata("12",$D70, "224014", "2012Y")</f>
        <v>20518</v>
      </c>
      <c r="AR70" s="29">
        <f>[1]!snldata("12",$D70, "224013", "2016Y")</f>
        <v>3736</v>
      </c>
      <c r="AS70" s="29">
        <f>[1]!snldata("12",$D70, "224013", "2015Y")</f>
        <v>8304</v>
      </c>
      <c r="AT70" s="29">
        <f>[1]!snldata("12",$D70, "224013", "2014Y")</f>
        <v>1673</v>
      </c>
      <c r="AU70" s="29">
        <f>[1]!snldata("12",$D70, "224013", "2013Y")</f>
        <v>0</v>
      </c>
      <c r="AV70" s="29">
        <f>[1]!snldata("12",$D70, "224013", "2012Y")</f>
        <v>4393</v>
      </c>
      <c r="AW70" s="27">
        <f>[1]!snldata("12",$D70, "224015", "2016Y")</f>
        <v>0.15189955763726257</v>
      </c>
      <c r="AX70" s="27">
        <f>[1]!snldata("12",$D70, "224015", "2015Y")</f>
        <v>0.33855185909980429</v>
      </c>
      <c r="AY70" s="27">
        <f>[1]!snldata("12",$D70, "224015", "2014Y")</f>
        <v>6.8207762557077625E-2</v>
      </c>
      <c r="AZ70" s="27">
        <f>[1]!snldata("12",$D70, "224015", "2013Y")</f>
        <v>0</v>
      </c>
      <c r="BA70" s="27">
        <f>[1]!snldata("12",$D70, "224015", "2012Y")</f>
        <v>0.17861208691126723</v>
      </c>
      <c r="BB70" s="27">
        <f>[1]!snldata("12",$D70, "249583", "12/31/2016")</f>
        <v>97.541064000000006</v>
      </c>
      <c r="BC70" s="27">
        <f>[1]!snldata("12",$D70, "249583", "12/31/2015")</f>
        <v>42.896605999999998</v>
      </c>
      <c r="BD70" s="27">
        <f>[1]!snldata("12",$D70, "249583", "12/31/2014")</f>
        <v>175.78114600000001</v>
      </c>
      <c r="BE70" s="27">
        <f>[1]!snldata("12",$D70, "249583", "12/31/2013")</f>
        <v>86.569756999999996</v>
      </c>
      <c r="BF70" s="27">
        <f>[1]!snldata("12",$D70, "249583", "12/31/2012")</f>
        <v>84.623418000000001</v>
      </c>
      <c r="BG70" s="27">
        <f>[1]!snldata("12",$D70, "249588", "12/31/2016")</f>
        <v>3.707452</v>
      </c>
      <c r="BH70" s="27">
        <f>[1]!snldata("12",$D70, "249588", "12/31/2015")</f>
        <v>3.5177079999999998</v>
      </c>
      <c r="BI70" s="27">
        <f>[1]!snldata("12",$D70, "249588", "12/31/2014")</f>
        <v>3.8275130000000002</v>
      </c>
      <c r="BJ70" s="27">
        <f>[1]!snldata("12",$D70, "249588", "12/31/2013")</f>
        <v>4.1884189999999997</v>
      </c>
      <c r="BK70" s="27">
        <f>[1]!snldata("12",$D70, "249588", "12/31/2012")</f>
        <v>4.0942509999999999</v>
      </c>
      <c r="BL70" s="27">
        <f>[1]!snldata("12",$D70, "249589", "12/31/2016")</f>
        <v>462.98752500000001</v>
      </c>
      <c r="BM70" s="27">
        <f>[1]!snldata("12",$D70, "249589", "12/31/2015")</f>
        <v>350.59335800000002</v>
      </c>
      <c r="BN70" s="27">
        <f>[1]!snldata("12",$D70, "249589", "12/31/2014")</f>
        <v>1239.7898399999999</v>
      </c>
      <c r="BO70" s="27">
        <f>[1]!snldata("12",$D70, "249589", "12/31/2013")</f>
        <v>495.26877000000002</v>
      </c>
      <c r="BP70" s="27">
        <f>[1]!snldata("12",$D70, "249589", "12/31/2012")</f>
        <v>482.632474</v>
      </c>
      <c r="BQ70" s="16" t="str">
        <f>[1]!snldata("12",$D70, "249597", "12/31/2016")</f>
        <v>EIA 923 based on EPA CEMS unit gross allocation</v>
      </c>
      <c r="BR70" s="29" t="str">
        <f>[1]!snldata("12",$D70, "225552", "2016Y")</f>
        <v>NA</v>
      </c>
    </row>
    <row r="71" spans="1:70" x14ac:dyDescent="0.2">
      <c r="A71" s="19" t="s">
        <v>145</v>
      </c>
      <c r="C71" s="20" t="s">
        <v>213</v>
      </c>
      <c r="D71" s="20">
        <v>6249</v>
      </c>
      <c r="E71" s="24" t="str">
        <f>[1]!snldata("12",D71,"229507")</f>
        <v>NRG REMA LLC</v>
      </c>
      <c r="F71" s="24" t="str">
        <f>[1]!snldata("12",D71, "221692")</f>
        <v>NRG REMA LLC</v>
      </c>
      <c r="G71" s="48">
        <v>20</v>
      </c>
      <c r="J71" s="42">
        <f>[1]!snldata("12",D71,"221708")</f>
        <v>100</v>
      </c>
      <c r="K71" s="25" t="str">
        <f>IFERROR([1]!snldata("12",D71, "221969"),0)</f>
        <v>NA</v>
      </c>
      <c r="L71" s="50" t="s">
        <v>14</v>
      </c>
      <c r="M71" s="24" t="str">
        <f>[1]!snldata("12",D71, "241198")</f>
        <v>Gas Turbine</v>
      </c>
      <c r="N71" s="24" t="str">
        <f>[1]!snldata("12",D71, "221981")</f>
        <v>Oil</v>
      </c>
      <c r="O71" s="24" t="str">
        <f>[1]!snldata("12",D71, "246613")</f>
        <v/>
      </c>
      <c r="P71" s="24">
        <f>[1]!snldata("12",D71, "221972")</f>
        <v>1972</v>
      </c>
      <c r="Q71" s="24" t="str">
        <f>[1]!snldata("12",D71, "229687")</f>
        <v>RFC</v>
      </c>
      <c r="R71" s="24" t="str">
        <f>[1]!snldata("12",D71, "229688")</f>
        <v>R-PJM</v>
      </c>
      <c r="S71" s="24" t="str">
        <f>[1]!snldata("12",D71, "231906")</f>
        <v>PJM</v>
      </c>
      <c r="T71" s="26"/>
      <c r="U71" s="24" t="str">
        <f>[1]!snldata("12",D71, "221802")</f>
        <v>PA</v>
      </c>
      <c r="V71" s="24" t="str">
        <f>[1]!snldata("12",D71, "221801")</f>
        <v>Monroe</v>
      </c>
      <c r="W71" s="24" t="str">
        <f>[1]!snldata("12",D71, "221800")</f>
        <v>East Stroudsburg</v>
      </c>
      <c r="X71" s="16" t="str">
        <f>[1]!snldata("12",D71, "241235")</f>
        <v>NA</v>
      </c>
      <c r="Y71" s="16" t="str">
        <f>[1]!snldata("12",D71, "241236")</f>
        <v>NA</v>
      </c>
      <c r="Z71" s="27" t="str">
        <f>[1]!snldata("12",D71,"241233")</f>
        <v>NA</v>
      </c>
      <c r="AA71" s="28" t="str">
        <f>[1]!snldata("12",D71, "222074")</f>
        <v/>
      </c>
      <c r="AB71" s="16" t="str">
        <f>[1]!snldata("12",$D71, "229694")</f>
        <v/>
      </c>
      <c r="AC71" s="16" t="str">
        <f>[1]!snldata("12",$D71, "229695")</f>
        <v/>
      </c>
      <c r="AD71" s="16" t="str">
        <f>[1]!snldata("12",$D71, "229697")</f>
        <v/>
      </c>
      <c r="AE71" s="16" t="str">
        <f>[1]!snldata("12",$D71, "222078")</f>
        <v>No</v>
      </c>
      <c r="AF71" s="16" t="str">
        <f>[1]!snldata("12",$D71, "255708")</f>
        <v>No</v>
      </c>
      <c r="AG71" s="16" t="str">
        <f>[1]!snldata("12",D71, "243303")</f>
        <v/>
      </c>
      <c r="AH71" s="29" t="str">
        <f>[1]!snldata("12",D71, "249581", "12/31/2016")</f>
        <v>NA</v>
      </c>
      <c r="AI71" s="29">
        <f>[1]!snldata("12",$D71, "249581", "12/31/2015")</f>
        <v>2838</v>
      </c>
      <c r="AJ71" s="29">
        <f>[1]!snldata("12",$D71, "249581", "12/31/2014")</f>
        <v>9280</v>
      </c>
      <c r="AK71" s="29">
        <f>[1]!snldata("12",$D71, "249581", "12/31/2013")</f>
        <v>2810</v>
      </c>
      <c r="AL71" s="29">
        <f>[1]!snldata("12",$D71, "249581", "12/31/2012")</f>
        <v>2000</v>
      </c>
      <c r="AM71" s="29" t="str">
        <f>[1]!snldata("12",$D71, "224014", "2016Y")</f>
        <v>NA</v>
      </c>
      <c r="AN71" s="29" t="str">
        <f>[1]!snldata("12",$D71, "224014", "2015Y")</f>
        <v>NA</v>
      </c>
      <c r="AO71" s="29">
        <f>[1]!snldata("12",$D71, "224014", "2014Y")</f>
        <v>24681</v>
      </c>
      <c r="AP71" s="29" t="str">
        <f>[1]!snldata("12",$D71, "224014", "2013Y")</f>
        <v>NA</v>
      </c>
      <c r="AQ71" s="29" t="str">
        <f>[1]!snldata("12",$D71, "224014", "2012Y")</f>
        <v>NM</v>
      </c>
      <c r="AR71" s="29" t="str">
        <f>[1]!snldata("12",$D71, "224013", "2016Y")</f>
        <v>NA</v>
      </c>
      <c r="AS71" s="29">
        <f>[1]!snldata("12",$D71, "224013", "2015Y")</f>
        <v>-66</v>
      </c>
      <c r="AT71" s="29">
        <f>[1]!snldata("12",$D71, "224013", "2014Y")</f>
        <v>376</v>
      </c>
      <c r="AU71" s="29">
        <f>[1]!snldata("12",$D71, "224013", "2013Y")</f>
        <v>-16</v>
      </c>
      <c r="AV71" s="29">
        <f>[1]!snldata("12",$D71, "224013", "2012Y")</f>
        <v>20</v>
      </c>
      <c r="AW71" s="27" t="str">
        <f>[1]!snldata("12",$D71, "224015", "2016Y")</f>
        <v>NA</v>
      </c>
      <c r="AX71" s="27">
        <f>[1]!snldata("12",$D71, "224015", "2015Y")</f>
        <v>-3.1392694063926939E-2</v>
      </c>
      <c r="AY71" s="27">
        <f>[1]!snldata("12",$D71, "224015", "2014Y")</f>
        <v>0.17884322678843226</v>
      </c>
      <c r="AZ71" s="27">
        <f>[1]!snldata("12",$D71, "224015", "2013Y")</f>
        <v>-7.6103500761035003E-3</v>
      </c>
      <c r="BA71" s="27">
        <f>[1]!snldata("12",$D71, "224015", "2012Y")</f>
        <v>9.4869459623557976E-3</v>
      </c>
      <c r="BB71" s="27">
        <f>[1]!snldata("12",$D71, "249583", "12/31/2016")</f>
        <v>3.807661</v>
      </c>
      <c r="BC71" s="27">
        <f>[1]!snldata("12",$D71, "249583", "12/31/2015")</f>
        <v>211.75731099999999</v>
      </c>
      <c r="BD71" s="27">
        <f>[1]!snldata("12",$D71, "249583", "12/31/2014")</f>
        <v>206.99639400000001</v>
      </c>
      <c r="BE71" s="27">
        <f>[1]!snldata("12",$D71, "249583", "12/31/2013")</f>
        <v>263.457402</v>
      </c>
      <c r="BF71" s="27">
        <f>[1]!snldata("12",$D71, "249583", "12/31/2012")</f>
        <v>285.13644199999999</v>
      </c>
      <c r="BG71" s="27">
        <f>[1]!snldata("12",$D71, "249588", "12/31/2016")</f>
        <v>4.9747570000000003</v>
      </c>
      <c r="BH71" s="27">
        <f>[1]!snldata("12",$D71, "249588", "12/31/2015")</f>
        <v>7.6218890000000004</v>
      </c>
      <c r="BI71" s="27">
        <f>[1]!snldata("12",$D71, "249588", "12/31/2014")</f>
        <v>7.4505270000000001</v>
      </c>
      <c r="BJ71" s="27">
        <f>[1]!snldata("12",$D71, "249588", "12/31/2013")</f>
        <v>12.340354</v>
      </c>
      <c r="BK71" s="27">
        <f>[1]!snldata("12",$D71, "249588", "12/31/2012")</f>
        <v>12.062906999999999</v>
      </c>
      <c r="BL71" s="27">
        <f>[1]!snldata("12",$D71, "249589", "12/31/2016")</f>
        <v>267.69718499999999</v>
      </c>
      <c r="BM71" s="27">
        <f>[1]!snldata("12",$D71, "249589", "12/31/2015")</f>
        <v>853.27087200000005</v>
      </c>
      <c r="BN71" s="27">
        <f>[1]!snldata("12",$D71, "249589", "12/31/2014")</f>
        <v>1178.2928690000001</v>
      </c>
      <c r="BO71" s="27">
        <f>[1]!snldata("12",$D71, "249589", "12/31/2013")</f>
        <v>15375.268802000001</v>
      </c>
      <c r="BP71" s="27">
        <f>[1]!snldata("12",$D71, "249589", "12/31/2012")</f>
        <v>16953.689686999998</v>
      </c>
      <c r="BQ71" s="16" t="str">
        <f>[1]!snldata("12",$D71, "249597", "12/31/2016")</f>
        <v/>
      </c>
      <c r="BR71" s="29" t="str">
        <f>[1]!snldata("12",$D71, "225552", "2016Y")</f>
        <v>NA</v>
      </c>
    </row>
    <row r="72" spans="1:70" x14ac:dyDescent="0.2">
      <c r="A72" s="19" t="s">
        <v>145</v>
      </c>
      <c r="C72" s="20" t="s">
        <v>214</v>
      </c>
      <c r="D72" s="20">
        <v>6250</v>
      </c>
      <c r="E72" s="24" t="str">
        <f>[1]!snldata("12",D72,"229507")</f>
        <v>NRG REMA LLC</v>
      </c>
      <c r="F72" s="24" t="str">
        <f>[1]!snldata("12",D72, "221692")</f>
        <v>NRG REMA LLC</v>
      </c>
      <c r="G72" s="48">
        <v>597</v>
      </c>
      <c r="J72" s="42">
        <f>[1]!snldata("12",D72,"221708")</f>
        <v>100</v>
      </c>
      <c r="K72" s="25" t="str">
        <f>IFERROR([1]!snldata("12",D72, "221969"),0)</f>
        <v>NA</v>
      </c>
      <c r="L72" s="50" t="s">
        <v>14</v>
      </c>
      <c r="M72" s="24" t="str">
        <f>[1]!snldata("12",D72, "241198")</f>
        <v>Steam Turbine</v>
      </c>
      <c r="N72" s="24" t="str">
        <f>[1]!snldata("12",D72, "221981")</f>
        <v>Gas</v>
      </c>
      <c r="O72" s="24" t="str">
        <f>[1]!snldata("12",D72, "246613")</f>
        <v/>
      </c>
      <c r="P72" s="24">
        <f>[1]!snldata("12",D72, "221972")</f>
        <v>1954</v>
      </c>
      <c r="Q72" s="24" t="str">
        <f>[1]!snldata("12",D72, "229687")</f>
        <v>RFC</v>
      </c>
      <c r="R72" s="24" t="str">
        <f>[1]!snldata("12",D72, "229688")</f>
        <v>R-PJM</v>
      </c>
      <c r="S72" s="24" t="str">
        <f>[1]!snldata("12",D72, "231906")</f>
        <v>PJM</v>
      </c>
      <c r="T72" s="26"/>
      <c r="U72" s="24" t="str">
        <f>[1]!snldata("12",D72, "221802")</f>
        <v>PA</v>
      </c>
      <c r="V72" s="24" t="str">
        <f>[1]!snldata("12",D72, "221801")</f>
        <v>Clearfield</v>
      </c>
      <c r="W72" s="24" t="str">
        <f>[1]!snldata("12",D72, "221800")</f>
        <v>Shawville</v>
      </c>
      <c r="X72" s="16" t="str">
        <f>[1]!snldata("12",D72, "241235")</f>
        <v>NA</v>
      </c>
      <c r="Y72" s="16" t="str">
        <f>[1]!snldata("12",D72, "241236")</f>
        <v>NA</v>
      </c>
      <c r="Z72" s="27" t="str">
        <f>[1]!snldata("12",D72,"241233")</f>
        <v>NA</v>
      </c>
      <c r="AA72" s="28" t="str">
        <f>[1]!snldata("12",D72, "222074")</f>
        <v/>
      </c>
      <c r="AB72" s="16" t="str">
        <f>[1]!snldata("12",$D72, "229694")</f>
        <v>Acid Rain</v>
      </c>
      <c r="AC72" s="16" t="str">
        <f>[1]!snldata("12",$D72, "229695")</f>
        <v>CAIR NOx Ozone Season</v>
      </c>
      <c r="AD72" s="16" t="str">
        <f>[1]!snldata("12",$D72, "229697")</f>
        <v/>
      </c>
      <c r="AE72" s="16" t="str">
        <f>[1]!snldata("12",$D72, "222078")</f>
        <v>No</v>
      </c>
      <c r="AF72" s="16" t="str">
        <f>[1]!snldata("12",$D72, "255708")</f>
        <v>Yes</v>
      </c>
      <c r="AG72" s="16" t="str">
        <f>[1]!snldata("12",D72, "243303")</f>
        <v/>
      </c>
      <c r="AH72" s="29">
        <f>[1]!snldata("12",D72, "249581", "12/31/2016")</f>
        <v>2435979</v>
      </c>
      <c r="AI72" s="29">
        <f>[1]!snldata("12",$D72, "249581", "12/31/2015")</f>
        <v>10069045</v>
      </c>
      <c r="AJ72" s="29">
        <f>[1]!snldata("12",$D72, "249581", "12/31/2014")</f>
        <v>24811644</v>
      </c>
      <c r="AK72" s="29">
        <f>[1]!snldata("12",$D72, "249581", "12/31/2013")</f>
        <v>17088252</v>
      </c>
      <c r="AL72" s="29">
        <f>[1]!snldata("12",$D72, "249581", "12/31/2012")</f>
        <v>15366817</v>
      </c>
      <c r="AM72" s="29">
        <f>[1]!snldata("12",$D72, "224014", "2016Y")</f>
        <v>13377</v>
      </c>
      <c r="AN72" s="29">
        <f>[1]!snldata("12",$D72, "224014", "2015Y")</f>
        <v>10981</v>
      </c>
      <c r="AO72" s="29">
        <f>[1]!snldata("12",$D72, "224014", "2014Y")</f>
        <v>10651</v>
      </c>
      <c r="AP72" s="29">
        <f>[1]!snldata("12",$D72, "224014", "2013Y")</f>
        <v>10794</v>
      </c>
      <c r="AQ72" s="29">
        <f>[1]!snldata("12",$D72, "224014", "2012Y")</f>
        <v>11083</v>
      </c>
      <c r="AR72" s="29">
        <f>[1]!snldata("12",$D72, "224013", "2016Y")</f>
        <v>182098</v>
      </c>
      <c r="AS72" s="29">
        <f>[1]!snldata("12",$D72, "224013", "2015Y")</f>
        <v>916991</v>
      </c>
      <c r="AT72" s="29">
        <f>[1]!snldata("12",$D72, "224013", "2014Y")</f>
        <v>2329489</v>
      </c>
      <c r="AU72" s="29">
        <f>[1]!snldata("12",$D72, "224013", "2013Y")</f>
        <v>1583143</v>
      </c>
      <c r="AV72" s="29">
        <f>[1]!snldata("12",$D72, "224013", "2012Y")</f>
        <v>1386483</v>
      </c>
      <c r="AW72" s="27">
        <f>[1]!snldata("12",$D72, "224015", "2016Y")</f>
        <v>3.5256201752103391</v>
      </c>
      <c r="AX72" s="27">
        <f>[1]!snldata("12",$D72, "224015", "2015Y")</f>
        <v>17.802608486316903</v>
      </c>
      <c r="AY72" s="27">
        <f>[1]!snldata("12",$D72, "224015", "2014Y")</f>
        <v>45.225068337837421</v>
      </c>
      <c r="AZ72" s="27">
        <f>[1]!snldata("12",$D72, "224015", "2013Y")</f>
        <v>30.735388904420216</v>
      </c>
      <c r="BA72" s="27">
        <f>[1]!snldata("12",$D72, "224015", "2012Y")</f>
        <v>26.843855711683581</v>
      </c>
      <c r="BB72" s="27">
        <f>[1]!snldata("12",$D72, "249583", "12/31/2016")</f>
        <v>16.827755</v>
      </c>
      <c r="BC72" s="27">
        <f>[1]!snldata("12",$D72, "249583", "12/31/2015")</f>
        <v>3.525928</v>
      </c>
      <c r="BD72" s="27">
        <f>[1]!snldata("12",$D72, "249583", "12/31/2014")</f>
        <v>3.6523289999999999</v>
      </c>
      <c r="BE72" s="27">
        <f>[1]!snldata("12",$D72, "249583", "12/31/2013")</f>
        <v>5.1952600000000002</v>
      </c>
      <c r="BF72" s="27">
        <f>[1]!snldata("12",$D72, "249583", "12/31/2012")</f>
        <v>5.8396710000000001</v>
      </c>
      <c r="BG72" s="27">
        <f>[1]!snldata("12",$D72, "249588", "12/31/2016")</f>
        <v>12.450798000000001</v>
      </c>
      <c r="BH72" s="27">
        <f>[1]!snldata("12",$D72, "249588", "12/31/2015")</f>
        <v>11.752701999999999</v>
      </c>
      <c r="BI72" s="27">
        <f>[1]!snldata("12",$D72, "249588", "12/31/2014")</f>
        <v>25.200127999999999</v>
      </c>
      <c r="BJ72" s="27">
        <f>[1]!snldata("12",$D72, "249588", "12/31/2013")</f>
        <v>24.002329</v>
      </c>
      <c r="BK72" s="27">
        <f>[1]!snldata("12",$D72, "249588", "12/31/2012")</f>
        <v>26.022708999999999</v>
      </c>
      <c r="BL72" s="27">
        <f>[1]!snldata("12",$D72, "249589", "12/31/2016")</f>
        <v>96.099885999999998</v>
      </c>
      <c r="BM72" s="27">
        <f>[1]!snldata("12",$D72, "249589", "12/31/2015")</f>
        <v>42.737568000000003</v>
      </c>
      <c r="BN72" s="27">
        <f>[1]!snldata("12",$D72, "249589", "12/31/2014")</f>
        <v>42.527287999999999</v>
      </c>
      <c r="BO72" s="27">
        <f>[1]!snldata("12",$D72, "249589", "12/31/2013")</f>
        <v>46.548470999999999</v>
      </c>
      <c r="BP72" s="27">
        <f>[1]!snldata("12",$D72, "249589", "12/31/2012")</f>
        <v>53.050798999999998</v>
      </c>
      <c r="BQ72" s="16" t="str">
        <f>[1]!snldata("12",$D72, "249597", "12/31/2016")</f>
        <v>EIA 923 (767 - Page 4 Generator Data)</v>
      </c>
      <c r="BR72" s="29" t="str">
        <f>[1]!snldata("12",$D72, "225552", "2016Y")</f>
        <v>NA</v>
      </c>
    </row>
    <row r="73" spans="1:70" x14ac:dyDescent="0.2">
      <c r="A73" s="19" t="s">
        <v>145</v>
      </c>
      <c r="C73" s="20" t="s">
        <v>215</v>
      </c>
      <c r="D73" s="20">
        <v>6251</v>
      </c>
      <c r="E73" s="24" t="str">
        <f>[1]!snldata("12",D73,"229507")</f>
        <v>NRG REMA LLC</v>
      </c>
      <c r="F73" s="24" t="str">
        <f>[1]!snldata("12",D73, "221692")</f>
        <v>NRG REMA LLC</v>
      </c>
      <c r="G73" s="48">
        <v>6</v>
      </c>
      <c r="J73" s="42">
        <f>[1]!snldata("12",D73,"221708")</f>
        <v>100</v>
      </c>
      <c r="K73" s="25" t="str">
        <f>IFERROR([1]!snldata("12",D73, "221969"),0)</f>
        <v>NA</v>
      </c>
      <c r="L73" s="50" t="s">
        <v>14</v>
      </c>
      <c r="M73" s="24" t="str">
        <f>[1]!snldata("12",D73, "241198")</f>
        <v>Internal Combustion</v>
      </c>
      <c r="N73" s="24" t="str">
        <f>[1]!snldata("12",D73, "221981")</f>
        <v>Oil</v>
      </c>
      <c r="O73" s="24" t="str">
        <f>[1]!snldata("12",D73, "246613")</f>
        <v/>
      </c>
      <c r="P73" s="24">
        <f>[1]!snldata("12",D73, "221972")</f>
        <v>1960</v>
      </c>
      <c r="Q73" s="24" t="str">
        <f>[1]!snldata("12",D73, "229687")</f>
        <v>RFC</v>
      </c>
      <c r="R73" s="24" t="str">
        <f>[1]!snldata("12",D73, "229688")</f>
        <v>R-PJM</v>
      </c>
      <c r="S73" s="24" t="str">
        <f>[1]!snldata("12",D73, "231906")</f>
        <v>PJM</v>
      </c>
      <c r="T73" s="26"/>
      <c r="U73" s="24" t="str">
        <f>[1]!snldata("12",D73, "221802")</f>
        <v>PA</v>
      </c>
      <c r="V73" s="24" t="str">
        <f>[1]!snldata("12",D73, "221801")</f>
        <v>Clearfield</v>
      </c>
      <c r="W73" s="24" t="str">
        <f>[1]!snldata("12",D73, "221800")</f>
        <v>Shawville</v>
      </c>
      <c r="X73" s="16" t="str">
        <f>[1]!snldata("12",D73, "241235")</f>
        <v>NA</v>
      </c>
      <c r="Y73" s="16" t="str">
        <f>[1]!snldata("12",D73, "241236")</f>
        <v>NA</v>
      </c>
      <c r="Z73" s="27" t="str">
        <f>[1]!snldata("12",D73,"241233")</f>
        <v>NA</v>
      </c>
      <c r="AA73" s="28" t="str">
        <f>[1]!snldata("12",D73, "222074")</f>
        <v/>
      </c>
      <c r="AB73" s="16" t="str">
        <f>[1]!snldata("12",$D73, "229694")</f>
        <v/>
      </c>
      <c r="AC73" s="16" t="str">
        <f>[1]!snldata("12",$D73, "229695")</f>
        <v/>
      </c>
      <c r="AD73" s="16" t="str">
        <f>[1]!snldata("12",$D73, "229697")</f>
        <v/>
      </c>
      <c r="AE73" s="16" t="str">
        <f>[1]!snldata("12",$D73, "222078")</f>
        <v>No</v>
      </c>
      <c r="AF73" s="16" t="str">
        <f>[1]!snldata("12",$D73, "255708")</f>
        <v>No</v>
      </c>
      <c r="AG73" s="16" t="str">
        <f>[1]!snldata("12",D73, "243303")</f>
        <v/>
      </c>
      <c r="AH73" s="29">
        <f>[1]!snldata("12",D73, "249581", "12/31/2016")</f>
        <v>315</v>
      </c>
      <c r="AI73" s="29">
        <f>[1]!snldata("12",$D73, "249581", "12/31/2015")</f>
        <v>791.00009999999997</v>
      </c>
      <c r="AJ73" s="29">
        <f>[1]!snldata("12",$D73, "249581", "12/31/2014")</f>
        <v>1790.0001</v>
      </c>
      <c r="AK73" s="29">
        <f>[1]!snldata("12",$D73, "249581", "12/31/2013")</f>
        <v>971.00009999999997</v>
      </c>
      <c r="AL73" s="29">
        <f>[1]!snldata("12",$D73, "249581", "12/31/2012")</f>
        <v>1454.0001</v>
      </c>
      <c r="AM73" s="29" t="str">
        <f>[1]!snldata("12",$D73, "224014", "2016Y")</f>
        <v>NA</v>
      </c>
      <c r="AN73" s="29" t="str">
        <f>[1]!snldata("12",$D73, "224014", "2015Y")</f>
        <v>NA</v>
      </c>
      <c r="AO73" s="29" t="str">
        <f>[1]!snldata("12",$D73, "224014", "2014Y")</f>
        <v>NA</v>
      </c>
      <c r="AP73" s="29" t="str">
        <f>[1]!snldata("12",$D73, "224014", "2013Y")</f>
        <v>NA</v>
      </c>
      <c r="AQ73" s="29" t="str">
        <f>[1]!snldata("12",$D73, "224014", "2012Y")</f>
        <v>NA</v>
      </c>
      <c r="AR73" s="29">
        <f>[1]!snldata("12",$D73, "224013", "2016Y")</f>
        <v>-1595</v>
      </c>
      <c r="AS73" s="29">
        <f>[1]!snldata("12",$D73, "224013", "2015Y")</f>
        <v>-117</v>
      </c>
      <c r="AT73" s="29">
        <f>[1]!snldata("12",$D73, "224013", "2014Y")</f>
        <v>-41</v>
      </c>
      <c r="AU73" s="29">
        <f>[1]!snldata("12",$D73, "224013", "2013Y")</f>
        <v>-133</v>
      </c>
      <c r="AV73" s="29">
        <f>[1]!snldata("12",$D73, "224013", "2012Y")</f>
        <v>-47</v>
      </c>
      <c r="AW73" s="27">
        <f>[1]!snldata("12",$D73, "224015", "2016Y")</f>
        <v>-3.0263357619914997</v>
      </c>
      <c r="AX73" s="27">
        <f>[1]!snldata("12",$D73, "224015", "2015Y")</f>
        <v>-0.2226027397260274</v>
      </c>
      <c r="AY73" s="27">
        <f>[1]!snldata("12",$D73, "224015", "2014Y")</f>
        <v>-7.8006088280060878E-2</v>
      </c>
      <c r="AZ73" s="27">
        <f>[1]!snldata("12",$D73, "224015", "2013Y")</f>
        <v>-0.2530441400304414</v>
      </c>
      <c r="BA73" s="27">
        <f>[1]!snldata("12",$D73, "224015", "2012Y")</f>
        <v>-8.917729204614451E-2</v>
      </c>
      <c r="BB73" s="27">
        <f>[1]!snldata("12",$D73, "249583", "12/31/2016")</f>
        <v>19.538435</v>
      </c>
      <c r="BC73" s="27">
        <f>[1]!snldata("12",$D73, "249583", "12/31/2015")</f>
        <v>19.099153999999999</v>
      </c>
      <c r="BD73" s="27">
        <f>[1]!snldata("12",$D73, "249583", "12/31/2014")</f>
        <v>18.669750000000001</v>
      </c>
      <c r="BE73" s="27">
        <f>[1]!snldata("12",$D73, "249583", "12/31/2013")</f>
        <v>18.25</v>
      </c>
      <c r="BF73" s="27">
        <f>[1]!snldata("12",$D73, "249583", "12/31/2012")</f>
        <v>17.236232999999999</v>
      </c>
      <c r="BG73" s="27">
        <f>[1]!snldata("12",$D73, "249588", "12/31/2016")</f>
        <v>9.9672780000000003</v>
      </c>
      <c r="BH73" s="27">
        <f>[1]!snldata("12",$D73, "249588", "12/31/2015")</f>
        <v>9.7431850000000004</v>
      </c>
      <c r="BI73" s="27">
        <f>[1]!snldata("12",$D73, "249588", "12/31/2014")</f>
        <v>9.5241299999999995</v>
      </c>
      <c r="BJ73" s="27">
        <f>[1]!snldata("12",$D73, "249588", "12/31/2013")</f>
        <v>9.31</v>
      </c>
      <c r="BK73" s="27">
        <f>[1]!snldata("12",$D73, "249588", "12/31/2012")</f>
        <v>10.142849999999999</v>
      </c>
      <c r="BL73" s="27">
        <f>[1]!snldata("12",$D73, "249589", "12/31/2016")</f>
        <v>141.358699</v>
      </c>
      <c r="BM73" s="27">
        <f>[1]!snldata("12",$D73, "249589", "12/31/2015")</f>
        <v>166.25517600000001</v>
      </c>
      <c r="BN73" s="27">
        <f>[1]!snldata("12",$D73, "249589", "12/31/2014")</f>
        <v>255.8646</v>
      </c>
      <c r="BO73" s="27">
        <f>[1]!snldata("12",$D73, "249589", "12/31/2013")</f>
        <v>269.20999999999998</v>
      </c>
      <c r="BP73" s="27">
        <f>[1]!snldata("12",$D73, "249589", "12/31/2012")</f>
        <v>269.671964</v>
      </c>
      <c r="BQ73" s="16" t="str">
        <f>[1]!snldata("12",$D73, "249597", "12/31/2016")</f>
        <v>EIA 923 based on unit capacity allocation</v>
      </c>
      <c r="BR73" s="29" t="str">
        <f>[1]!snldata("12",$D73, "225552", "2016Y")</f>
        <v>NA</v>
      </c>
    </row>
    <row r="74" spans="1:70" ht="25.5" x14ac:dyDescent="0.2">
      <c r="A74" s="19" t="s">
        <v>150</v>
      </c>
      <c r="C74" s="20" t="s">
        <v>216</v>
      </c>
      <c r="D74" s="20">
        <v>6413</v>
      </c>
      <c r="E74" s="24" t="str">
        <f>[1]!snldata("12",D74,"229507")</f>
        <v>Multi-Owned</v>
      </c>
      <c r="F74" s="24" t="str">
        <f>[1]!snldata("12",D74, "221692")</f>
        <v>STP Nuclear Operating Co.</v>
      </c>
      <c r="G74" s="48">
        <v>1136</v>
      </c>
      <c r="J74" s="42" t="str">
        <f>[1]!snldata("12",D74,"221708")</f>
        <v>NA</v>
      </c>
      <c r="K74" s="25">
        <f>IFERROR([1]!snldata("12",D74, "221969"),0)</f>
        <v>2600</v>
      </c>
      <c r="L74" s="50" t="s">
        <v>237</v>
      </c>
      <c r="M74" s="24" t="str">
        <f>[1]!snldata("12",D74, "241198")</f>
        <v>Nuclear</v>
      </c>
      <c r="N74" s="24" t="str">
        <f>[1]!snldata("12",D74, "221981")</f>
        <v>Nuclear</v>
      </c>
      <c r="O74" s="24" t="str">
        <f>[1]!snldata("12",D74, "246613")</f>
        <v/>
      </c>
      <c r="P74" s="24">
        <f>[1]!snldata("12",D74, "221972")</f>
        <v>1988</v>
      </c>
      <c r="Q74" s="24" t="str">
        <f>[1]!snldata("12",D74, "229687")</f>
        <v>TRE</v>
      </c>
      <c r="R74" s="24" t="str">
        <f>[1]!snldata("12",D74, "229688")</f>
        <v>TRE</v>
      </c>
      <c r="S74" s="24" t="str">
        <f>[1]!snldata("12",D74, "231906")</f>
        <v>ERCOT</v>
      </c>
      <c r="T74" s="26"/>
      <c r="U74" s="24" t="str">
        <f>[1]!snldata("12",D74, "221802")</f>
        <v>TX</v>
      </c>
      <c r="V74" s="24" t="str">
        <f>[1]!snldata("12",D74, "221801")</f>
        <v>Matagorda</v>
      </c>
      <c r="W74" s="24" t="str">
        <f>[1]!snldata("12",D74, "221800")</f>
        <v>Bay City</v>
      </c>
      <c r="X74" s="16" t="str">
        <f>[1]!snldata("12",D74, "241235")</f>
        <v>NA</v>
      </c>
      <c r="Y74" s="16" t="str">
        <f>[1]!snldata("12",D74, "241236")</f>
        <v>NA</v>
      </c>
      <c r="Z74" s="27" t="str">
        <f>[1]!snldata("12",D74,"241233")</f>
        <v>NA</v>
      </c>
      <c r="AA74" s="28" t="str">
        <f>[1]!snldata("12",D74, "222074")</f>
        <v/>
      </c>
      <c r="AB74" s="16" t="str">
        <f>[1]!snldata("12",$D74, "229694")</f>
        <v/>
      </c>
      <c r="AC74" s="16" t="str">
        <f>[1]!snldata("12",$D74, "229695")</f>
        <v/>
      </c>
      <c r="AD74" s="16" t="str">
        <f>[1]!snldata("12",$D74, "229697")</f>
        <v/>
      </c>
      <c r="AE74" s="16" t="str">
        <f>[1]!snldata("12",$D74, "222078")</f>
        <v>No</v>
      </c>
      <c r="AF74" s="16" t="str">
        <f>[1]!snldata("12",$D74, "255708")</f>
        <v>No</v>
      </c>
      <c r="AG74" s="16" t="str">
        <f>[1]!snldata("12",D74, "243303")</f>
        <v/>
      </c>
      <c r="AH74" s="29" t="str">
        <f>[1]!snldata("12",D74, "249581", "12/31/2016")</f>
        <v>NA</v>
      </c>
      <c r="AI74" s="29" t="str">
        <f>[1]!snldata("12",$D74, "249581", "12/31/2015")</f>
        <v>NA</v>
      </c>
      <c r="AJ74" s="29" t="str">
        <f>[1]!snldata("12",$D74, "249581", "12/31/2014")</f>
        <v>NA</v>
      </c>
      <c r="AK74" s="29" t="str">
        <f>[1]!snldata("12",$D74, "249581", "12/31/2013")</f>
        <v>NA</v>
      </c>
      <c r="AL74" s="29" t="str">
        <f>[1]!snldata("12",$D74, "249581", "12/31/2012")</f>
        <v>NA</v>
      </c>
      <c r="AM74" s="29" t="str">
        <f>[1]!snldata("12",$D74, "224014", "2016Y")</f>
        <v>NA</v>
      </c>
      <c r="AN74" s="29" t="str">
        <f>[1]!snldata("12",$D74, "224014", "2015Y")</f>
        <v>NA</v>
      </c>
      <c r="AO74" s="29" t="str">
        <f>[1]!snldata("12",$D74, "224014", "2014Y")</f>
        <v>NA</v>
      </c>
      <c r="AP74" s="29" t="str">
        <f>[1]!snldata("12",$D74, "224014", "2013Y")</f>
        <v>NA</v>
      </c>
      <c r="AQ74" s="29" t="str">
        <f>[1]!snldata("12",$D74, "224014", "2012Y")</f>
        <v>NA</v>
      </c>
      <c r="AR74" s="29">
        <f>[1]!snldata("12",$D74, "224013", "2016Y")</f>
        <v>21694303</v>
      </c>
      <c r="AS74" s="29">
        <f>[1]!snldata("12",$D74, "224013", "2015Y")</f>
        <v>19400553</v>
      </c>
      <c r="AT74" s="29">
        <f>[1]!snldata("12",$D74, "224013", "2014Y")</f>
        <v>20651667</v>
      </c>
      <c r="AU74" s="29">
        <f>[1]!snldata("12",$D74, "224013", "2013Y")</f>
        <v>17827856</v>
      </c>
      <c r="AV74" s="29">
        <f>[1]!snldata("12",$D74, "224013", "2012Y")</f>
        <v>18544093</v>
      </c>
      <c r="AW74" s="27">
        <f>[1]!snldata("12",$D74, "224015", "2016Y")</f>
        <v>96.474693868112482</v>
      </c>
      <c r="AX74" s="27">
        <f>[1]!snldata("12",$D74, "224015", "2015Y")</f>
        <v>86.5107421875</v>
      </c>
      <c r="AY74" s="27">
        <f>[1]!snldata("12",$D74, "224015", "2014Y")</f>
        <v>92.089696596746577</v>
      </c>
      <c r="AZ74" s="27">
        <f>[1]!snldata("12",$D74, "224015", "2013Y")</f>
        <v>79.497788242009136</v>
      </c>
      <c r="BA74" s="27">
        <f>[1]!snldata("12",$D74, "224015", "2012Y")</f>
        <v>82.465691349328324</v>
      </c>
      <c r="BB74" s="27">
        <f>[1]!snldata("12",$D74, "249583", "12/31/2016")</f>
        <v>2.9928240000000002</v>
      </c>
      <c r="BC74" s="27">
        <f>[1]!snldata("12",$D74, "249583", "12/31/2015")</f>
        <v>3.2767949999999999</v>
      </c>
      <c r="BD74" s="27">
        <f>[1]!snldata("12",$D74, "249583", "12/31/2014")</f>
        <v>2.3999329999999999</v>
      </c>
      <c r="BE74" s="27">
        <f>[1]!snldata("12",$D74, "249583", "12/31/2013")</f>
        <v>3.8190629999999999</v>
      </c>
      <c r="BF74" s="27">
        <f>[1]!snldata("12",$D74, "249583", "12/31/2012")</f>
        <v>3.570748</v>
      </c>
      <c r="BG74" s="27">
        <f>[1]!snldata("12",$D74, "249588", "12/31/2016")</f>
        <v>101.44878199999999</v>
      </c>
      <c r="BH74" s="27">
        <f>[1]!snldata("12",$D74, "249588", "12/31/2015")</f>
        <v>99.330693999999994</v>
      </c>
      <c r="BI74" s="27">
        <f>[1]!snldata("12",$D74, "249588", "12/31/2014")</f>
        <v>77.441584000000006</v>
      </c>
      <c r="BJ74" s="27">
        <f>[1]!snldata("12",$D74, "249588", "12/31/2013")</f>
        <v>106.383905</v>
      </c>
      <c r="BK74" s="27">
        <f>[1]!snldata("12",$D74, "249588", "12/31/2012")</f>
        <v>103.462931</v>
      </c>
      <c r="BL74" s="27">
        <f>[1]!snldata("12",$D74, "249589", "12/31/2016")</f>
        <v>22.504335999999999</v>
      </c>
      <c r="BM74" s="27">
        <f>[1]!snldata("12",$D74, "249589", "12/31/2015")</f>
        <v>24.175557999999999</v>
      </c>
      <c r="BN74" s="27">
        <f>[1]!snldata("12",$D74, "249589", "12/31/2014")</f>
        <v>19.854455999999999</v>
      </c>
      <c r="BO74" s="27">
        <f>[1]!snldata("12",$D74, "249589", "12/31/2013")</f>
        <v>26.681097000000001</v>
      </c>
      <c r="BP74" s="27">
        <f>[1]!snldata("12",$D74, "249589", "12/31/2012")</f>
        <v>26.166091000000002</v>
      </c>
      <c r="BQ74" s="16" t="str">
        <f>[1]!snldata("12",$D74, "249597", "12/31/2016")</f>
        <v>EIA 923 (906 - Page 1 Generation and Fuel Data - Nuclear)</v>
      </c>
      <c r="BR74" s="29" t="str">
        <f>[1]!snldata("12",$D74, "225552", "2016Y")</f>
        <v>NA</v>
      </c>
    </row>
    <row r="75" spans="1:70" x14ac:dyDescent="0.2">
      <c r="A75" s="19" t="s">
        <v>150</v>
      </c>
      <c r="C75" s="20" t="s">
        <v>217</v>
      </c>
      <c r="D75" s="20">
        <v>393</v>
      </c>
      <c r="E75" s="24" t="str">
        <f>[1]!snldata("12",D75,"229507")</f>
        <v>NRG South Central Generating LLC</v>
      </c>
      <c r="F75" s="24" t="str">
        <f>[1]!snldata("12",D75, "221692")</f>
        <v>Louisiana Generating LLC</v>
      </c>
      <c r="G75" s="48">
        <v>176</v>
      </c>
      <c r="J75" s="42">
        <f>[1]!snldata("12",D75,"221708")</f>
        <v>100</v>
      </c>
      <c r="K75" s="25" t="str">
        <f>IFERROR([1]!snldata("12",D75, "221969"),0)</f>
        <v>NA</v>
      </c>
      <c r="L75" s="50" t="s">
        <v>14</v>
      </c>
      <c r="M75" s="24" t="str">
        <f>[1]!snldata("12",D75, "241198")</f>
        <v>Gas Turbine</v>
      </c>
      <c r="N75" s="24" t="str">
        <f>[1]!snldata("12",D75, "221981")</f>
        <v>Gas</v>
      </c>
      <c r="O75" s="24" t="str">
        <f>[1]!snldata("12",D75, "246613")</f>
        <v/>
      </c>
      <c r="P75" s="24">
        <f>[1]!snldata("12",D75, "221972")</f>
        <v>2000</v>
      </c>
      <c r="Q75" s="24" t="str">
        <f>[1]!snldata("12",D75, "229687")</f>
        <v>SERC</v>
      </c>
      <c r="R75" s="24" t="str">
        <f>[1]!snldata("12",D75, "229688")</f>
        <v>DELTA</v>
      </c>
      <c r="S75" s="24" t="str">
        <f>[1]!snldata("12",D75, "231906")</f>
        <v>MISO</v>
      </c>
      <c r="T75" s="26"/>
      <c r="U75" s="24" t="str">
        <f>[1]!snldata("12",D75, "221802")</f>
        <v>LA</v>
      </c>
      <c r="V75" s="24" t="str">
        <f>[1]!snldata("12",D75, "221801")</f>
        <v>Ouachita</v>
      </c>
      <c r="W75" s="24" t="str">
        <f>[1]!snldata("12",D75, "221800")</f>
        <v>Sterlington</v>
      </c>
      <c r="X75" s="16" t="str">
        <f>[1]!snldata("12",D75, "241235")</f>
        <v>NA</v>
      </c>
      <c r="Y75" s="16" t="str">
        <f>[1]!snldata("12",D75, "241236")</f>
        <v>NA</v>
      </c>
      <c r="Z75" s="27" t="str">
        <f>[1]!snldata("12",D75,"241233")</f>
        <v>NA</v>
      </c>
      <c r="AA75" s="28" t="str">
        <f>[1]!snldata("12",D75, "222074")</f>
        <v/>
      </c>
      <c r="AB75" s="16" t="str">
        <f>[1]!snldata("12",$D75, "229694")</f>
        <v/>
      </c>
      <c r="AC75" s="16" t="str">
        <f>[1]!snldata("12",$D75, "229695")</f>
        <v/>
      </c>
      <c r="AD75" s="16" t="str">
        <f>[1]!snldata("12",$D75, "229697")</f>
        <v/>
      </c>
      <c r="AE75" s="16" t="str">
        <f>[1]!snldata("12",$D75, "222078")</f>
        <v>No</v>
      </c>
      <c r="AF75" s="16" t="str">
        <f>[1]!snldata("12",$D75, "255708")</f>
        <v>No</v>
      </c>
      <c r="AG75" s="16" t="str">
        <f>[1]!snldata("12",D75, "243303")</f>
        <v>Sterlington Power (To LP&amp;L )</v>
      </c>
      <c r="AH75" s="29">
        <f>[1]!snldata("12",D75, "249581", "12/31/2016")</f>
        <v>33209</v>
      </c>
      <c r="AI75" s="29">
        <f>[1]!snldata("12",$D75, "249581", "12/31/2015")</f>
        <v>70045.000100000005</v>
      </c>
      <c r="AJ75" s="29">
        <f>[1]!snldata("12",$D75, "249581", "12/31/2014")</f>
        <v>75573.999899999995</v>
      </c>
      <c r="AK75" s="29">
        <f>[1]!snldata("12",$D75, "249581", "12/31/2013")</f>
        <v>2999.0001000000002</v>
      </c>
      <c r="AL75" s="29">
        <f>[1]!snldata("12",$D75, "249581", "12/31/2012")</f>
        <v>4160.9998999999998</v>
      </c>
      <c r="AM75" s="29">
        <f>[1]!snldata("12",$D75, "224014", "2016Y")</f>
        <v>17961</v>
      </c>
      <c r="AN75" s="29">
        <f>[1]!snldata("12",$D75, "224014", "2015Y")</f>
        <v>19865</v>
      </c>
      <c r="AO75" s="29">
        <f>[1]!snldata("12",$D75, "224014", "2014Y")</f>
        <v>17322</v>
      </c>
      <c r="AP75" s="29">
        <f>[1]!snldata("12",$D75, "224014", "2013Y")</f>
        <v>16388</v>
      </c>
      <c r="AQ75" s="29">
        <f>[1]!snldata("12",$D75, "224014", "2012Y")</f>
        <v>18412</v>
      </c>
      <c r="AR75" s="29">
        <f>[1]!snldata("12",$D75, "224013", "2016Y")</f>
        <v>1849</v>
      </c>
      <c r="AS75" s="29">
        <f>[1]!snldata("12",$D75, "224013", "2015Y")</f>
        <v>3526</v>
      </c>
      <c r="AT75" s="29">
        <f>[1]!snldata("12",$D75, "224013", "2014Y")</f>
        <v>4363</v>
      </c>
      <c r="AU75" s="29">
        <f>[1]!snldata("12",$D75, "224013", "2013Y")</f>
        <v>183</v>
      </c>
      <c r="AV75" s="29">
        <f>[1]!snldata("12",$D75, "224013", "2012Y")</f>
        <v>226</v>
      </c>
      <c r="AW75" s="27">
        <f>[1]!snldata("12",$D75, "224015", "2016Y")</f>
        <v>0.11960020284815366</v>
      </c>
      <c r="AX75" s="27">
        <f>[1]!snldata("12",$D75, "224015", "2015Y")</f>
        <v>0.22869966791199667</v>
      </c>
      <c r="AY75" s="27">
        <f>[1]!snldata("12",$D75, "224015", "2014Y")</f>
        <v>0.28298827314238273</v>
      </c>
      <c r="AZ75" s="27">
        <f>[1]!snldata("12",$D75, "224015", "2013Y")</f>
        <v>1.1869551681195517E-2</v>
      </c>
      <c r="BA75" s="27">
        <f>[1]!snldata("12",$D75, "224015", "2012Y")</f>
        <v>1.4618521278357345E-2</v>
      </c>
      <c r="BB75" s="27">
        <f>[1]!snldata("12",$D75, "249583", "12/31/2016")</f>
        <v>116.011503</v>
      </c>
      <c r="BC75" s="27">
        <f>[1]!snldata("12",$D75, "249583", "12/31/2015")</f>
        <v>59.314987000000002</v>
      </c>
      <c r="BD75" s="27">
        <f>[1]!snldata("12",$D75, "249583", "12/31/2014")</f>
        <v>39.353360000000002</v>
      </c>
      <c r="BE75" s="27">
        <f>[1]!snldata("12",$D75, "249583", "12/31/2013")</f>
        <v>263.457402</v>
      </c>
      <c r="BF75" s="27">
        <f>[1]!snldata("12",$D75, "249583", "12/31/2012")</f>
        <v>285.13644199999999</v>
      </c>
      <c r="BG75" s="27">
        <f>[1]!snldata("12",$D75, "249588", "12/31/2016")</f>
        <v>3.4363350000000001</v>
      </c>
      <c r="BH75" s="27">
        <f>[1]!snldata("12",$D75, "249588", "12/31/2015")</f>
        <v>3.3095509999999999</v>
      </c>
      <c r="BI75" s="27">
        <f>[1]!snldata("12",$D75, "249588", "12/31/2014")</f>
        <v>3.6679759999999999</v>
      </c>
      <c r="BJ75" s="27">
        <f>[1]!snldata("12",$D75, "249588", "12/31/2013")</f>
        <v>3.5818989999999999</v>
      </c>
      <c r="BK75" s="27">
        <f>[1]!snldata("12",$D75, "249588", "12/31/2012")</f>
        <v>3.7037420000000001</v>
      </c>
      <c r="BL75" s="27">
        <f>[1]!snldata("12",$D75, "249589", "12/31/2016")</f>
        <v>489.41986900000001</v>
      </c>
      <c r="BM75" s="27">
        <f>[1]!snldata("12",$D75, "249589", "12/31/2015")</f>
        <v>279.34872200000001</v>
      </c>
      <c r="BN75" s="27">
        <f>[1]!snldata("12",$D75, "249589", "12/31/2014")</f>
        <v>265.28707800000001</v>
      </c>
      <c r="BO75" s="27">
        <f>[1]!snldata("12",$D75, "249589", "12/31/2013")</f>
        <v>3771.8772819999999</v>
      </c>
      <c r="BP75" s="27">
        <f>[1]!snldata("12",$D75, "249589", "12/31/2012")</f>
        <v>3223.0196219999998</v>
      </c>
      <c r="BQ75" s="16" t="str">
        <f>[1]!snldata("12",$D75, "249597", "12/31/2016")</f>
        <v>EIA 923 based on unit capacity allocation</v>
      </c>
      <c r="BR75" s="29" t="str">
        <f>[1]!snldata("12",$D75, "225552", "2016Y")</f>
        <v>NA</v>
      </c>
    </row>
    <row r="76" spans="1:70" x14ac:dyDescent="0.2">
      <c r="A76" s="19" t="s">
        <v>108</v>
      </c>
      <c r="C76" s="20" t="s">
        <v>218</v>
      </c>
      <c r="D76" s="20">
        <v>396</v>
      </c>
      <c r="E76" s="24" t="str">
        <f>[1]!snldata("12",D76,"229507")</f>
        <v>NRG Energy Holdings Inc</v>
      </c>
      <c r="F76" s="24" t="str">
        <f>[1]!snldata("12",D76, "221692")</f>
        <v>Sunrise Power Co, LLC</v>
      </c>
      <c r="G76" s="48">
        <v>586</v>
      </c>
      <c r="J76" s="42">
        <f>[1]!snldata("12",D76,"221708")</f>
        <v>100</v>
      </c>
      <c r="K76" s="25" t="str">
        <f>IFERROR([1]!snldata("12",D76, "221969"),0)</f>
        <v>NA</v>
      </c>
      <c r="L76" s="50" t="s">
        <v>14</v>
      </c>
      <c r="M76" s="24" t="str">
        <f>[1]!snldata("12",D76, "241198")</f>
        <v>Combined Cycle</v>
      </c>
      <c r="N76" s="24" t="str">
        <f>[1]!snldata("12",D76, "221981")</f>
        <v>Gas</v>
      </c>
      <c r="O76" s="24" t="str">
        <f>[1]!snldata("12",D76, "246613")</f>
        <v/>
      </c>
      <c r="P76" s="24">
        <f>[1]!snldata("12",D76, "221972")</f>
        <v>2003</v>
      </c>
      <c r="Q76" s="24" t="str">
        <f>[1]!snldata("12",D76, "229687")</f>
        <v>WECC</v>
      </c>
      <c r="R76" s="24" t="str">
        <f>[1]!snldata("12",D76, "229688")</f>
        <v>CAMX</v>
      </c>
      <c r="S76" s="24" t="str">
        <f>[1]!snldata("12",D76, "231906")</f>
        <v>CAISO</v>
      </c>
      <c r="T76" s="26"/>
      <c r="U76" s="24" t="str">
        <f>[1]!snldata("12",D76, "221802")</f>
        <v>CA</v>
      </c>
      <c r="V76" s="24" t="str">
        <f>[1]!snldata("12",D76, "221801")</f>
        <v>Kern</v>
      </c>
      <c r="W76" s="24" t="str">
        <f>[1]!snldata("12",D76, "221800")</f>
        <v>Fellows</v>
      </c>
      <c r="X76" s="16" t="str">
        <f>[1]!snldata("12",D76, "241235")</f>
        <v>NA</v>
      </c>
      <c r="Y76" s="16" t="str">
        <f>[1]!snldata("12",D76, "241236")</f>
        <v>NA</v>
      </c>
      <c r="Z76" s="27" t="str">
        <f>[1]!snldata("12",D76,"241233")</f>
        <v>NA</v>
      </c>
      <c r="AA76" s="28" t="str">
        <f>[1]!snldata("12",D76, "222074")</f>
        <v/>
      </c>
      <c r="AB76" s="16" t="str">
        <f>[1]!snldata("12",$D76, "229694")</f>
        <v>Acid Rain</v>
      </c>
      <c r="AC76" s="16" t="str">
        <f>[1]!snldata("12",$D76, "229695")</f>
        <v/>
      </c>
      <c r="AD76" s="16" t="str">
        <f>[1]!snldata("12",$D76, "229697")</f>
        <v/>
      </c>
      <c r="AE76" s="16" t="str">
        <f>[1]!snldata("12",$D76, "222078")</f>
        <v>No</v>
      </c>
      <c r="AF76" s="16" t="str">
        <f>[1]!snldata("12",$D76, "255708")</f>
        <v>No</v>
      </c>
      <c r="AG76" s="16" t="str">
        <f>[1]!snldata("12",D76, "243303")</f>
        <v>Sunrise</v>
      </c>
      <c r="AH76" s="29">
        <f>[1]!snldata("12",D76, "249581", "12/31/2016")</f>
        <v>25038258</v>
      </c>
      <c r="AI76" s="29">
        <f>[1]!snldata("12",$D76, "249581", "12/31/2015")</f>
        <v>19062639</v>
      </c>
      <c r="AJ76" s="29">
        <f>[1]!snldata("12",$D76, "249581", "12/31/2014")</f>
        <v>20210730</v>
      </c>
      <c r="AK76" s="29">
        <f>[1]!snldata("12",$D76, "249581", "12/31/2013")</f>
        <v>9171074</v>
      </c>
      <c r="AL76" s="29">
        <f>[1]!snldata("12",$D76, "249581", "12/31/2012")</f>
        <v>16027751</v>
      </c>
      <c r="AM76" s="29">
        <f>[1]!snldata("12",$D76, "224014", "2016Y")</f>
        <v>7117</v>
      </c>
      <c r="AN76" s="29">
        <f>[1]!snldata("12",$D76, "224014", "2015Y")</f>
        <v>6984</v>
      </c>
      <c r="AO76" s="29">
        <f>[1]!snldata("12",$D76, "224014", "2014Y")</f>
        <v>7065</v>
      </c>
      <c r="AP76" s="29">
        <f>[1]!snldata("12",$D76, "224014", "2013Y")</f>
        <v>7435</v>
      </c>
      <c r="AQ76" s="29">
        <f>[1]!snldata("12",$D76, "224014", "2012Y")</f>
        <v>7388</v>
      </c>
      <c r="AR76" s="29">
        <f>[1]!snldata("12",$D76, "224013", "2016Y")</f>
        <v>3517950</v>
      </c>
      <c r="AS76" s="29">
        <f>[1]!snldata("12",$D76, "224013", "2015Y")</f>
        <v>2729586</v>
      </c>
      <c r="AT76" s="29">
        <f>[1]!snldata("12",$D76, "224013", "2014Y")</f>
        <v>2860595</v>
      </c>
      <c r="AU76" s="29">
        <f>[1]!snldata("12",$D76, "224013", "2013Y")</f>
        <v>1233457</v>
      </c>
      <c r="AV76" s="29">
        <f>[1]!snldata("12",$D76, "224013", "2012Y")</f>
        <v>2169526</v>
      </c>
      <c r="AW76" s="27">
        <f>[1]!snldata("12",$D76, "224015", "2016Y")</f>
        <v>67.880545521904239</v>
      </c>
      <c r="AX76" s="27">
        <f>[1]!snldata("12",$D76, "224015", "2015Y")</f>
        <v>52.812978871604365</v>
      </c>
      <c r="AY76" s="27">
        <f>[1]!snldata("12",$D76, "224015", "2014Y")</f>
        <v>55.347786549028712</v>
      </c>
      <c r="AZ76" s="27">
        <f>[1]!snldata("12",$D76, "224015", "2013Y")</f>
        <v>24.530591220785006</v>
      </c>
      <c r="BA76" s="27">
        <f>[1]!snldata("12",$D76, "224015", "2012Y")</f>
        <v>43.028939217963611</v>
      </c>
      <c r="BB76" s="27">
        <f>[1]!snldata("12",$D76, "249583", "12/31/2016")</f>
        <v>0.83647899999999997</v>
      </c>
      <c r="BC76" s="27">
        <f>[1]!snldata("12",$D76, "249583", "12/31/2015")</f>
        <v>1.0324610000000001</v>
      </c>
      <c r="BD76" s="27">
        <f>[1]!snldata("12",$D76, "249583", "12/31/2014")</f>
        <v>0.94401299999999999</v>
      </c>
      <c r="BE76" s="27">
        <f>[1]!snldata("12",$D76, "249583", "12/31/2013")</f>
        <v>2.1643620000000001</v>
      </c>
      <c r="BF76" s="27">
        <f>[1]!snldata("12",$D76, "249583", "12/31/2012")</f>
        <v>1.1257189999999999</v>
      </c>
      <c r="BG76" s="27">
        <f>[1]!snldata("12",$D76, "249588", "12/31/2016")</f>
        <v>10.172779999999999</v>
      </c>
      <c r="BH76" s="27">
        <f>[1]!snldata("12",$D76, "249588", "12/31/2015")</f>
        <v>9.9016310000000001</v>
      </c>
      <c r="BI76" s="27">
        <f>[1]!snldata("12",$D76, "249588", "12/31/2014")</f>
        <v>9.48508</v>
      </c>
      <c r="BJ76" s="27">
        <f>[1]!snldata("12",$D76, "249588", "12/31/2013")</f>
        <v>9.1559430000000006</v>
      </c>
      <c r="BK76" s="27">
        <f>[1]!snldata("12",$D76, "249588", "12/31/2012")</f>
        <v>9.0011089999999996</v>
      </c>
      <c r="BL76" s="27">
        <f>[1]!snldata("12",$D76, "249589", "12/31/2016")</f>
        <v>21.380109999999998</v>
      </c>
      <c r="BM76" s="27">
        <f>[1]!snldata("12",$D76, "249589", "12/31/2015")</f>
        <v>23.009913000000001</v>
      </c>
      <c r="BN76" s="27">
        <f>[1]!snldata("12",$D76, "249589", "12/31/2014")</f>
        <v>37.421326999999998</v>
      </c>
      <c r="BO76" s="27">
        <f>[1]!snldata("12",$D76, "249589", "12/31/2013")</f>
        <v>36.375430999999999</v>
      </c>
      <c r="BP76" s="27">
        <f>[1]!snldata("12",$D76, "249589", "12/31/2012")</f>
        <v>26.59722</v>
      </c>
      <c r="BQ76" s="16" t="str">
        <f>[1]!snldata("12",$D76, "249597", "12/31/2016")</f>
        <v>EIA 923 (767 - Page 4 Generator Data)</v>
      </c>
      <c r="BR76" s="29" t="str">
        <f>[1]!snldata("12",$D76, "225552", "2016Y")</f>
        <v>NA</v>
      </c>
    </row>
    <row r="77" spans="1:70" x14ac:dyDescent="0.2">
      <c r="A77" s="19" t="s">
        <v>150</v>
      </c>
      <c r="C77" s="20" t="s">
        <v>219</v>
      </c>
      <c r="D77" s="20">
        <v>6679</v>
      </c>
      <c r="E77" s="24" t="str">
        <f>[1]!snldata("12",D77,"229507")</f>
        <v>NRG Texas Power LLC</v>
      </c>
      <c r="F77" s="24" t="str">
        <f>[1]!snldata("12",D77, "221692")</f>
        <v>NRG Texas Power LLC</v>
      </c>
      <c r="G77" s="48">
        <v>664</v>
      </c>
      <c r="J77" s="42">
        <f>[1]!snldata("12",D77,"221708")</f>
        <v>100</v>
      </c>
      <c r="K77" s="25" t="str">
        <f>IFERROR([1]!snldata("12",D77, "221969"),0)</f>
        <v>NA</v>
      </c>
      <c r="L77" s="50" t="s">
        <v>14</v>
      </c>
      <c r="M77" s="24" t="str">
        <f>[1]!snldata("12",D77, "241198")</f>
        <v>Combined Cycle</v>
      </c>
      <c r="N77" s="24" t="str">
        <f>[1]!snldata("12",D77, "221981")</f>
        <v>Gas</v>
      </c>
      <c r="O77" s="24" t="str">
        <f>[1]!snldata("12",D77, "246613")</f>
        <v/>
      </c>
      <c r="P77" s="24">
        <f>[1]!snldata("12",D77, "221972")</f>
        <v>1972</v>
      </c>
      <c r="Q77" s="24" t="str">
        <f>[1]!snldata("12",D77, "229687")</f>
        <v>TRE</v>
      </c>
      <c r="R77" s="24" t="str">
        <f>[1]!snldata("12",D77, "229688")</f>
        <v>TRE</v>
      </c>
      <c r="S77" s="24" t="str">
        <f>[1]!snldata("12",D77, "231906")</f>
        <v>ERCOT</v>
      </c>
      <c r="T77" s="26"/>
      <c r="U77" s="24" t="str">
        <f>[1]!snldata("12",D77, "221802")</f>
        <v>TX</v>
      </c>
      <c r="V77" s="24" t="str">
        <f>[1]!snldata("12",D77, "221801")</f>
        <v>Harris</v>
      </c>
      <c r="W77" s="24" t="str">
        <f>[1]!snldata("12",D77, "221800")</f>
        <v>Houston</v>
      </c>
      <c r="X77" s="16" t="str">
        <f>[1]!snldata("12",D77, "241235")</f>
        <v>NA</v>
      </c>
      <c r="Y77" s="16" t="str">
        <f>[1]!snldata("12",D77, "241236")</f>
        <v>NA</v>
      </c>
      <c r="Z77" s="27" t="str">
        <f>[1]!snldata("12",D77,"241233")</f>
        <v>NA</v>
      </c>
      <c r="AA77" s="28" t="str">
        <f>[1]!snldata("12",D77, "222074")</f>
        <v/>
      </c>
      <c r="AB77" s="16" t="str">
        <f>[1]!snldata("12",$D77, "229694")</f>
        <v/>
      </c>
      <c r="AC77" s="16" t="str">
        <f>[1]!snldata("12",$D77, "229695")</f>
        <v/>
      </c>
      <c r="AD77" s="16" t="str">
        <f>[1]!snldata("12",$D77, "229697")</f>
        <v/>
      </c>
      <c r="AE77" s="16" t="str">
        <f>[1]!snldata("12",$D77, "222078")</f>
        <v>No</v>
      </c>
      <c r="AF77" s="16" t="str">
        <f>[1]!snldata("12",$D77, "255708")</f>
        <v>No</v>
      </c>
      <c r="AG77" s="16" t="str">
        <f>[1]!snldata("12",D77, "243303")</f>
        <v/>
      </c>
      <c r="AH77" s="29">
        <f>[1]!snldata("12",D77, "249581", "12/31/2016")</f>
        <v>4571098</v>
      </c>
      <c r="AI77" s="29">
        <f>[1]!snldata("12",$D77, "249581", "12/31/2015")</f>
        <v>7238795</v>
      </c>
      <c r="AJ77" s="29">
        <f>[1]!snldata("12",$D77, "249581", "12/31/2014")</f>
        <v>2628293.9999000002</v>
      </c>
      <c r="AK77" s="29">
        <f>[1]!snldata("12",$D77, "249581", "12/31/2013")</f>
        <v>2385072</v>
      </c>
      <c r="AL77" s="29">
        <f>[1]!snldata("12",$D77, "249581", "12/31/2012")</f>
        <v>4958293</v>
      </c>
      <c r="AM77" s="29">
        <f>[1]!snldata("12",$D77, "224014", "2016Y")</f>
        <v>9731</v>
      </c>
      <c r="AN77" s="29">
        <f>[1]!snldata("12",$D77, "224014", "2015Y")</f>
        <v>9502</v>
      </c>
      <c r="AO77" s="29">
        <f>[1]!snldata("12",$D77, "224014", "2014Y")</f>
        <v>9708</v>
      </c>
      <c r="AP77" s="29">
        <f>[1]!snldata("12",$D77, "224014", "2013Y")</f>
        <v>9294</v>
      </c>
      <c r="AQ77" s="29">
        <f>[1]!snldata("12",$D77, "224014", "2012Y")</f>
        <v>9615</v>
      </c>
      <c r="AR77" s="29">
        <f>[1]!snldata("12",$D77, "224013", "2016Y")</f>
        <v>469747</v>
      </c>
      <c r="AS77" s="29">
        <f>[1]!snldata("12",$D77, "224013", "2015Y")</f>
        <v>761838</v>
      </c>
      <c r="AT77" s="29">
        <f>[1]!snldata("12",$D77, "224013", "2014Y")</f>
        <v>270735</v>
      </c>
      <c r="AU77" s="29">
        <f>[1]!snldata("12",$D77, "224013", "2013Y")</f>
        <v>256626</v>
      </c>
      <c r="AV77" s="29">
        <f>[1]!snldata("12",$D77, "224013", "2012Y")</f>
        <v>515679</v>
      </c>
      <c r="AW77" s="27">
        <f>[1]!snldata("12",$D77, "224015", "2016Y")</f>
        <v>8.053851334298944</v>
      </c>
      <c r="AX77" s="27">
        <f>[1]!snldata("12",$D77, "224015", "2015Y")</f>
        <v>13.09756147879188</v>
      </c>
      <c r="AY77" s="27">
        <f>[1]!snldata("12",$D77, "224015", "2014Y")</f>
        <v>4.6544912526819608</v>
      </c>
      <c r="AZ77" s="27">
        <f>[1]!snldata("12",$D77, "224015", "2013Y")</f>
        <v>4.4119285360620566</v>
      </c>
      <c r="BA77" s="27">
        <f>[1]!snldata("12",$D77, "224015", "2012Y")</f>
        <v>8.8413592896174862</v>
      </c>
      <c r="BB77" s="27">
        <f>[1]!snldata("12",$D77, "249583", "12/31/2016")</f>
        <v>8.2219829999999998</v>
      </c>
      <c r="BC77" s="27">
        <f>[1]!snldata("12",$D77, "249583", "12/31/2015")</f>
        <v>6.1657900000000003</v>
      </c>
      <c r="BD77" s="27">
        <f>[1]!snldata("12",$D77, "249583", "12/31/2014")</f>
        <v>7.8564309999999997</v>
      </c>
      <c r="BE77" s="27">
        <f>[1]!snldata("12",$D77, "249583", "12/31/2013")</f>
        <v>8.1389499999999995</v>
      </c>
      <c r="BF77" s="27">
        <f>[1]!snldata("12",$D77, "249583", "12/31/2012")</f>
        <v>7.6441020000000002</v>
      </c>
      <c r="BG77" s="27">
        <f>[1]!snldata("12",$D77, "249588", "12/31/2016")</f>
        <v>13.628527999999999</v>
      </c>
      <c r="BH77" s="27">
        <f>[1]!snldata("12",$D77, "249588", "12/31/2015")</f>
        <v>13.466167</v>
      </c>
      <c r="BI77" s="27">
        <f>[1]!snldata("12",$D77, "249588", "12/31/2014")</f>
        <v>13.187288000000001</v>
      </c>
      <c r="BJ77" s="27">
        <f>[1]!snldata("12",$D77, "249588", "12/31/2013")</f>
        <v>13.676486000000001</v>
      </c>
      <c r="BK77" s="27">
        <f>[1]!snldata("12",$D77, "249588", "12/31/2012")</f>
        <v>13.500842</v>
      </c>
      <c r="BL77" s="27">
        <f>[1]!snldata("12",$D77, "249589", "12/31/2016")</f>
        <v>53.278409000000003</v>
      </c>
      <c r="BM77" s="27">
        <f>[1]!snldata("12",$D77, "249589", "12/31/2015")</f>
        <v>44.276308</v>
      </c>
      <c r="BN77" s="27">
        <f>[1]!snldata("12",$D77, "249589", "12/31/2014")</f>
        <v>84.625901999999996</v>
      </c>
      <c r="BO77" s="27">
        <f>[1]!snldata("12",$D77, "249589", "12/31/2013")</f>
        <v>79.714483000000001</v>
      </c>
      <c r="BP77" s="27">
        <f>[1]!snldata("12",$D77, "249589", "12/31/2012")</f>
        <v>53.114527000000002</v>
      </c>
      <c r="BQ77" s="16" t="str">
        <f>[1]!snldata("12",$D77, "249597", "12/31/2016")</f>
        <v>EIA 923 (767 - Page 4 Generator Data)</v>
      </c>
      <c r="BR77" s="29" t="str">
        <f>[1]!snldata("12",$D77, "225552", "2016Y")</f>
        <v>NA</v>
      </c>
    </row>
    <row r="78" spans="1:70" x14ac:dyDescent="0.2">
      <c r="A78" s="19" t="s">
        <v>150</v>
      </c>
      <c r="C78" s="20" t="s">
        <v>220</v>
      </c>
      <c r="D78" s="20">
        <v>6680</v>
      </c>
      <c r="E78" s="24" t="str">
        <f>[1]!snldata("12",D78,"229507")</f>
        <v>NRG Texas Power LLC</v>
      </c>
      <c r="F78" s="24" t="str">
        <f>[1]!snldata("12",D78, "221692")</f>
        <v>NRG Texas Power LLC</v>
      </c>
      <c r="G78" s="48">
        <v>361</v>
      </c>
      <c r="J78" s="42">
        <f>[1]!snldata("12",D78,"221708")</f>
        <v>100</v>
      </c>
      <c r="K78" s="25" t="str">
        <f>IFERROR([1]!snldata("12",D78, "221969"),0)</f>
        <v>NA</v>
      </c>
      <c r="L78" s="50" t="s">
        <v>14</v>
      </c>
      <c r="M78" s="24" t="str">
        <f>[1]!snldata("12",D78, "241198")</f>
        <v>Gas Turbine</v>
      </c>
      <c r="N78" s="24" t="str">
        <f>[1]!snldata("12",D78, "221981")</f>
        <v>Gas</v>
      </c>
      <c r="O78" s="24" t="str">
        <f>[1]!snldata("12",D78, "246613")</f>
        <v/>
      </c>
      <c r="P78" s="24">
        <f>[1]!snldata("12",D78, "221972")</f>
        <v>1967</v>
      </c>
      <c r="Q78" s="24" t="str">
        <f>[1]!snldata("12",D78, "229687")</f>
        <v>TRE</v>
      </c>
      <c r="R78" s="24" t="str">
        <f>[1]!snldata("12",D78, "229688")</f>
        <v>TRE</v>
      </c>
      <c r="S78" s="24" t="str">
        <f>[1]!snldata("12",D78, "231906")</f>
        <v>ERCOT</v>
      </c>
      <c r="T78" s="26"/>
      <c r="U78" s="24" t="str">
        <f>[1]!snldata("12",D78, "221802")</f>
        <v>TX</v>
      </c>
      <c r="V78" s="24" t="str">
        <f>[1]!snldata("12",D78, "221801")</f>
        <v>Harris</v>
      </c>
      <c r="W78" s="24" t="str">
        <f>[1]!snldata("12",D78, "221800")</f>
        <v>Houston</v>
      </c>
      <c r="X78" s="16" t="str">
        <f>[1]!snldata("12",D78, "241235")</f>
        <v>NA</v>
      </c>
      <c r="Y78" s="16" t="str">
        <f>[1]!snldata("12",D78, "241236")</f>
        <v>NA</v>
      </c>
      <c r="Z78" s="27" t="str">
        <f>[1]!snldata("12",D78,"241233")</f>
        <v>NA</v>
      </c>
      <c r="AA78" s="28" t="str">
        <f>[1]!snldata("12",D78, "222074")</f>
        <v/>
      </c>
      <c r="AB78" s="16" t="str">
        <f>[1]!snldata("12",$D78, "229694")</f>
        <v/>
      </c>
      <c r="AC78" s="16" t="str">
        <f>[1]!snldata("12",$D78, "229695")</f>
        <v/>
      </c>
      <c r="AD78" s="16" t="str">
        <f>[1]!snldata("12",$D78, "229697")</f>
        <v/>
      </c>
      <c r="AE78" s="16" t="str">
        <f>[1]!snldata("12",$D78, "222078")</f>
        <v>No</v>
      </c>
      <c r="AF78" s="16" t="str">
        <f>[1]!snldata("12",$D78, "255708")</f>
        <v>No</v>
      </c>
      <c r="AG78" s="16" t="str">
        <f>[1]!snldata("12",D78, "243303")</f>
        <v/>
      </c>
      <c r="AH78" s="29">
        <f>[1]!snldata("12",D78, "249581", "12/31/2016")</f>
        <v>362845</v>
      </c>
      <c r="AI78" s="29">
        <f>[1]!snldata("12",$D78, "249581", "12/31/2015")</f>
        <v>388465.0001</v>
      </c>
      <c r="AJ78" s="29">
        <f>[1]!snldata("12",$D78, "249581", "12/31/2014")</f>
        <v>258162.9999</v>
      </c>
      <c r="AK78" s="29">
        <f>[1]!snldata("12",$D78, "249581", "12/31/2013")</f>
        <v>202252.00020000001</v>
      </c>
      <c r="AL78" s="29">
        <f>[1]!snldata("12",$D78, "249581", "12/31/2012")</f>
        <v>581859.00020000001</v>
      </c>
      <c r="AM78" s="29">
        <f>[1]!snldata("12",$D78, "224014", "2016Y")</f>
        <v>17238</v>
      </c>
      <c r="AN78" s="29">
        <f>[1]!snldata("12",$D78, "224014", "2015Y")</f>
        <v>18674</v>
      </c>
      <c r="AO78" s="29">
        <f>[1]!snldata("12",$D78, "224014", "2014Y")</f>
        <v>21512</v>
      </c>
      <c r="AP78" s="29">
        <f>[1]!snldata("12",$D78, "224014", "2013Y")</f>
        <v>34420</v>
      </c>
      <c r="AQ78" s="29">
        <f>[1]!snldata("12",$D78, "224014", "2012Y")</f>
        <v>15955</v>
      </c>
      <c r="AR78" s="29">
        <f>[1]!snldata("12",$D78, "224013", "2016Y")</f>
        <v>21049</v>
      </c>
      <c r="AS78" s="29">
        <f>[1]!snldata("12",$D78, "224013", "2015Y")</f>
        <v>20802</v>
      </c>
      <c r="AT78" s="29">
        <f>[1]!snldata("12",$D78, "224013", "2014Y")</f>
        <v>12001</v>
      </c>
      <c r="AU78" s="29">
        <f>[1]!snldata("12",$D78, "224013", "2013Y")</f>
        <v>5876</v>
      </c>
      <c r="AV78" s="29">
        <f>[1]!snldata("12",$D78, "224013", "2012Y")</f>
        <v>36469</v>
      </c>
      <c r="AW78" s="27">
        <f>[1]!snldata("12",$D78, "224015", "2016Y")</f>
        <v>0.6637918855234145</v>
      </c>
      <c r="AX78" s="27">
        <f>[1]!snldata("12",$D78, "224015", "2015Y")</f>
        <v>0.65779987098243087</v>
      </c>
      <c r="AY78" s="27">
        <f>[1]!snldata("12",$D78, "224015", "2014Y")</f>
        <v>0.37949506065090627</v>
      </c>
      <c r="AZ78" s="27">
        <f>[1]!snldata("12",$D78, "224015", "2013Y")</f>
        <v>0.1858105971489647</v>
      </c>
      <c r="BA78" s="27">
        <f>[1]!snldata("12",$D78, "224015", "2012Y")</f>
        <v>1.1500701350730869</v>
      </c>
      <c r="BB78" s="27">
        <f>[1]!snldata("12",$D78, "249583", "12/31/2016")</f>
        <v>22.577770000000001</v>
      </c>
      <c r="BC78" s="27">
        <f>[1]!snldata("12",$D78, "249583", "12/31/2015")</f>
        <v>21.918493000000002</v>
      </c>
      <c r="BD78" s="27">
        <f>[1]!snldata("12",$D78, "249583", "12/31/2014")</f>
        <v>31.711471</v>
      </c>
      <c r="BE78" s="27">
        <f>[1]!snldata("12",$D78, "249583", "12/31/2013")</f>
        <v>72.920400999999998</v>
      </c>
      <c r="BF78" s="27">
        <f>[1]!snldata("12",$D78, "249583", "12/31/2012")</f>
        <v>13.633022</v>
      </c>
      <c r="BG78" s="27">
        <f>[1]!snldata("12",$D78, "249588", "12/31/2016")</f>
        <v>3.6198190000000001</v>
      </c>
      <c r="BH78" s="27">
        <f>[1]!snldata("12",$D78, "249588", "12/31/2015")</f>
        <v>3.4549439999999998</v>
      </c>
      <c r="BI78" s="27">
        <f>[1]!snldata("12",$D78, "249588", "12/31/2014")</f>
        <v>3.782664</v>
      </c>
      <c r="BJ78" s="27">
        <f>[1]!snldata("12",$D78, "249588", "12/31/2013")</f>
        <v>3.841923</v>
      </c>
      <c r="BK78" s="27">
        <f>[1]!snldata("12",$D78, "249588", "12/31/2012")</f>
        <v>3.9990579999999998</v>
      </c>
      <c r="BL78" s="27">
        <f>[1]!snldata("12",$D78, "249589", "12/31/2016")</f>
        <v>130.34928099999999</v>
      </c>
      <c r="BM78" s="27">
        <f>[1]!snldata("12",$D78, "249589", "12/31/2015")</f>
        <v>133.70990900000001</v>
      </c>
      <c r="BN78" s="27">
        <f>[1]!snldata("12",$D78, "249589", "12/31/2014")</f>
        <v>243.94122400000001</v>
      </c>
      <c r="BO78" s="27">
        <f>[1]!snldata("12",$D78, "249589", "12/31/2013")</f>
        <v>442.97823699999998</v>
      </c>
      <c r="BP78" s="27">
        <f>[1]!snldata("12",$D78, "249589", "12/31/2012")</f>
        <v>99.824533000000002</v>
      </c>
      <c r="BQ78" s="16" t="str">
        <f>[1]!snldata("12",$D78, "249597", "12/31/2016")</f>
        <v>EIA 923 based on unit capacity allocation</v>
      </c>
      <c r="BR78" s="29" t="str">
        <f>[1]!snldata("12",$D78, "225552", "2016Y")</f>
        <v>NA</v>
      </c>
    </row>
    <row r="79" spans="1:70" x14ac:dyDescent="0.2">
      <c r="A79" s="19" t="s">
        <v>145</v>
      </c>
      <c r="C79" s="20" t="s">
        <v>221</v>
      </c>
      <c r="D79" s="20">
        <v>6791</v>
      </c>
      <c r="E79" s="24" t="str">
        <f>[1]!snldata("12",D79,"229507")</f>
        <v>NRG REMA LLC</v>
      </c>
      <c r="F79" s="24" t="str">
        <f>[1]!snldata("12",D79, "221692")</f>
        <v>NRG REMA LLC</v>
      </c>
      <c r="G79" s="48">
        <v>31</v>
      </c>
      <c r="J79" s="42">
        <f>[1]!snldata("12",D79,"221708")</f>
        <v>100</v>
      </c>
      <c r="K79" s="25" t="str">
        <f>IFERROR([1]!snldata("12",D79, "221969"),0)</f>
        <v>NA</v>
      </c>
      <c r="L79" s="50" t="s">
        <v>14</v>
      </c>
      <c r="M79" s="24" t="str">
        <f>[1]!snldata("12",D79, "241198")</f>
        <v>Gas Turbine</v>
      </c>
      <c r="N79" s="24" t="str">
        <f>[1]!snldata("12",D79, "221981")</f>
        <v>Oil</v>
      </c>
      <c r="O79" s="24" t="str">
        <f>[1]!snldata("12",D79, "246613")</f>
        <v/>
      </c>
      <c r="P79" s="24">
        <f>[1]!snldata("12",D79, "221972")</f>
        <v>1967</v>
      </c>
      <c r="Q79" s="24" t="str">
        <f>[1]!snldata("12",D79, "229687")</f>
        <v>RFC</v>
      </c>
      <c r="R79" s="24" t="str">
        <f>[1]!snldata("12",D79, "229688")</f>
        <v>R-PJM</v>
      </c>
      <c r="S79" s="24" t="str">
        <f>[1]!snldata("12",D79, "231906")</f>
        <v>PJM</v>
      </c>
      <c r="T79" s="26"/>
      <c r="U79" s="24" t="str">
        <f>[1]!snldata("12",D79, "221802")</f>
        <v>PA</v>
      </c>
      <c r="V79" s="24" t="str">
        <f>[1]!snldata("12",D79, "221801")</f>
        <v>Berks</v>
      </c>
      <c r="W79" s="24" t="str">
        <f>[1]!snldata("12",D79, "221800")</f>
        <v>Birdsboro</v>
      </c>
      <c r="X79" s="16" t="str">
        <f>[1]!snldata("12",D79, "241235")</f>
        <v>NA</v>
      </c>
      <c r="Y79" s="16" t="str">
        <f>[1]!snldata("12",D79, "241236")</f>
        <v>NA</v>
      </c>
      <c r="Z79" s="27" t="str">
        <f>[1]!snldata("12",D79,"241233")</f>
        <v>NA</v>
      </c>
      <c r="AA79" s="28" t="str">
        <f>[1]!snldata("12",D79, "222074")</f>
        <v/>
      </c>
      <c r="AB79" s="16" t="str">
        <f>[1]!snldata("12",$D79, "229694")</f>
        <v/>
      </c>
      <c r="AC79" s="16" t="str">
        <f>[1]!snldata("12",$D79, "229695")</f>
        <v/>
      </c>
      <c r="AD79" s="16" t="str">
        <f>[1]!snldata("12",$D79, "229697")</f>
        <v/>
      </c>
      <c r="AE79" s="16" t="str">
        <f>[1]!snldata("12",$D79, "222078")</f>
        <v>No</v>
      </c>
      <c r="AF79" s="16" t="str">
        <f>[1]!snldata("12",$D79, "255708")</f>
        <v>No</v>
      </c>
      <c r="AG79" s="16" t="str">
        <f>[1]!snldata("12",D79, "243303")</f>
        <v/>
      </c>
      <c r="AH79" s="29">
        <f>[1]!snldata("12",D79, "249581", "12/31/2016")</f>
        <v>2447</v>
      </c>
      <c r="AI79" s="29">
        <f>[1]!snldata("12",$D79, "249581", "12/31/2015")</f>
        <v>1108</v>
      </c>
      <c r="AJ79" s="29">
        <f>[1]!snldata("12",$D79, "249581", "12/31/2014")</f>
        <v>19611</v>
      </c>
      <c r="AK79" s="29">
        <f>[1]!snldata("12",$D79, "249581", "12/31/2013")</f>
        <v>4489</v>
      </c>
      <c r="AL79" s="29">
        <f>[1]!snldata("12",$D79, "249581", "12/31/2012")</f>
        <v>3102</v>
      </c>
      <c r="AM79" s="29" t="str">
        <f>[1]!snldata("12",$D79, "224014", "2016Y")</f>
        <v>NA</v>
      </c>
      <c r="AN79" s="29" t="str">
        <f>[1]!snldata("12",$D79, "224014", "2015Y")</f>
        <v>NA</v>
      </c>
      <c r="AO79" s="29" t="str">
        <f>[1]!snldata("12",$D79, "224014", "2014Y")</f>
        <v>NA</v>
      </c>
      <c r="AP79" s="29" t="str">
        <f>[1]!snldata("12",$D79, "224014", "2013Y")</f>
        <v>NA</v>
      </c>
      <c r="AQ79" s="29" t="str">
        <f>[1]!snldata("12",$D79, "224014", "2012Y")</f>
        <v>NA</v>
      </c>
      <c r="AR79" s="29">
        <f>[1]!snldata("12",$D79, "224013", "2016Y")</f>
        <v>-1466</v>
      </c>
      <c r="AS79" s="29">
        <f>[1]!snldata("12",$D79, "224013", "2015Y")</f>
        <v>-932</v>
      </c>
      <c r="AT79" s="29">
        <f>[1]!snldata("12",$D79, "224013", "2014Y")</f>
        <v>-967</v>
      </c>
      <c r="AU79" s="29">
        <f>[1]!snldata("12",$D79, "224013", "2013Y")</f>
        <v>-13622</v>
      </c>
      <c r="AV79" s="29">
        <f>[1]!snldata("12",$D79, "224013", "2012Y")</f>
        <v>-14977</v>
      </c>
      <c r="AW79" s="27">
        <f>[1]!snldata("12",$D79, "224015", "2016Y")</f>
        <v>-0.47684100962789489</v>
      </c>
      <c r="AX79" s="27">
        <f>[1]!snldata("12",$D79, "224015", "2015Y")</f>
        <v>-0.3039791258969341</v>
      </c>
      <c r="AY79" s="27">
        <f>[1]!snldata("12",$D79, "224015", "2014Y")</f>
        <v>-0.31539465101108938</v>
      </c>
      <c r="AZ79" s="27">
        <f>[1]!snldata("12",$D79, "224015", "2013Y")</f>
        <v>-4.4429223744292239</v>
      </c>
      <c r="BA79" s="27">
        <f>[1]!snldata("12",$D79, "224015", "2012Y")</f>
        <v>-4.8715196461098103</v>
      </c>
      <c r="BB79" s="27">
        <f>[1]!snldata("12",$D79, "249583", "12/31/2016")</f>
        <v>3.807661</v>
      </c>
      <c r="BC79" s="27">
        <f>[1]!snldata("12",$D79, "249583", "12/31/2015")</f>
        <v>3.722054</v>
      </c>
      <c r="BD79" s="27">
        <f>[1]!snldata("12",$D79, "249583", "12/31/2014")</f>
        <v>7.29399</v>
      </c>
      <c r="BE79" s="27">
        <f>[1]!snldata("12",$D79, "249583", "12/31/2013")</f>
        <v>7.13</v>
      </c>
      <c r="BF79" s="27">
        <f>[1]!snldata("12",$D79, "249583", "12/31/2012")</f>
        <v>7.8238450000000004</v>
      </c>
      <c r="BG79" s="27">
        <f>[1]!snldata("12",$D79, "249588", "12/31/2016")</f>
        <v>4.9747570000000003</v>
      </c>
      <c r="BH79" s="27">
        <f>[1]!snldata("12",$D79, "249588", "12/31/2015")</f>
        <v>4.8629110000000004</v>
      </c>
      <c r="BI79" s="27">
        <f>[1]!snldata("12",$D79, "249588", "12/31/2014")</f>
        <v>4.1943000000000001</v>
      </c>
      <c r="BJ79" s="27">
        <f>[1]!snldata("12",$D79, "249588", "12/31/2013")</f>
        <v>4.0999999999999996</v>
      </c>
      <c r="BK79" s="27">
        <f>[1]!snldata("12",$D79, "249588", "12/31/2012")</f>
        <v>3.8747020000000001</v>
      </c>
      <c r="BL79" s="27">
        <f>[1]!snldata("12",$D79, "249589", "12/31/2016")</f>
        <v>148.967623</v>
      </c>
      <c r="BM79" s="27">
        <f>[1]!snldata("12",$D79, "249589", "12/31/2015")</f>
        <v>177.93944999999999</v>
      </c>
      <c r="BN79" s="27">
        <f>[1]!snldata("12",$D79, "249589", "12/31/2014")</f>
        <v>281.39393000000001</v>
      </c>
      <c r="BO79" s="27">
        <f>[1]!snldata("12",$D79, "249589", "12/31/2013")</f>
        <v>297.06</v>
      </c>
      <c r="BP79" s="27">
        <f>[1]!snldata("12",$D79, "249589", "12/31/2012")</f>
        <v>299.00151499999998</v>
      </c>
      <c r="BQ79" s="16" t="str">
        <f>[1]!snldata("12",$D79, "249597", "12/31/2016")</f>
        <v>EIA 923 based on unit capacity allocation</v>
      </c>
      <c r="BR79" s="29" t="str">
        <f>[1]!snldata("12",$D79, "225552", "2016Y")</f>
        <v>NA</v>
      </c>
    </row>
    <row r="80" spans="1:70" x14ac:dyDescent="0.2">
      <c r="A80" s="19" t="s">
        <v>145</v>
      </c>
      <c r="C80" s="20" t="s">
        <v>222</v>
      </c>
      <c r="D80" s="20">
        <v>6805</v>
      </c>
      <c r="E80" s="24" t="str">
        <f>[1]!snldata("12",D80,"229507")</f>
        <v>NRG REMA LLC</v>
      </c>
      <c r="F80" s="24" t="str">
        <f>[1]!snldata("12",D80, "221692")</f>
        <v>NRG REMA LLC</v>
      </c>
      <c r="G80" s="48">
        <v>39</v>
      </c>
      <c r="J80" s="42">
        <f>[1]!snldata("12",D80,"221708")</f>
        <v>100</v>
      </c>
      <c r="K80" s="25" t="str">
        <f>IFERROR([1]!snldata("12",D80, "221969"),0)</f>
        <v>NA</v>
      </c>
      <c r="L80" s="50" t="s">
        <v>14</v>
      </c>
      <c r="M80" s="24" t="str">
        <f>[1]!snldata("12",D80, "241198")</f>
        <v>Gas Turbine</v>
      </c>
      <c r="N80" s="24" t="str">
        <f>[1]!snldata("12",D80, "221981")</f>
        <v>Oil</v>
      </c>
      <c r="O80" s="24" t="str">
        <f>[1]!snldata("12",D80, "246613")</f>
        <v/>
      </c>
      <c r="P80" s="24">
        <f>[1]!snldata("12",D80, "221972")</f>
        <v>1972</v>
      </c>
      <c r="Q80" s="24" t="str">
        <f>[1]!snldata("12",D80, "229687")</f>
        <v>RFC</v>
      </c>
      <c r="R80" s="24" t="str">
        <f>[1]!snldata("12",D80, "229688")</f>
        <v>R-PJM</v>
      </c>
      <c r="S80" s="24" t="str">
        <f>[1]!snldata("12",D80, "231906")</f>
        <v>PJM</v>
      </c>
      <c r="T80" s="26"/>
      <c r="U80" s="24" t="str">
        <f>[1]!snldata("12",D80, "221802")</f>
        <v>PA</v>
      </c>
      <c r="V80" s="24" t="str">
        <f>[1]!snldata("12",D80, "221801")</f>
        <v>York</v>
      </c>
      <c r="W80" s="24" t="str">
        <f>[1]!snldata("12",D80, "221800")</f>
        <v>Stewartstown</v>
      </c>
      <c r="X80" s="16" t="str">
        <f>[1]!snldata("12",D80, "241235")</f>
        <v>NA</v>
      </c>
      <c r="Y80" s="16" t="str">
        <f>[1]!snldata("12",D80, "241236")</f>
        <v>NA</v>
      </c>
      <c r="Z80" s="27" t="str">
        <f>[1]!snldata("12",D80,"241233")</f>
        <v>NA</v>
      </c>
      <c r="AA80" s="28" t="str">
        <f>[1]!snldata("12",D80, "222074")</f>
        <v/>
      </c>
      <c r="AB80" s="16" t="str">
        <f>[1]!snldata("12",$D80, "229694")</f>
        <v/>
      </c>
      <c r="AC80" s="16" t="str">
        <f>[1]!snldata("12",$D80, "229695")</f>
        <v>CAIR NOx Ozone Season</v>
      </c>
      <c r="AD80" s="16" t="str">
        <f>[1]!snldata("12",$D80, "229697")</f>
        <v/>
      </c>
      <c r="AE80" s="16" t="str">
        <f>[1]!snldata("12",$D80, "222078")</f>
        <v>No</v>
      </c>
      <c r="AF80" s="16" t="str">
        <f>[1]!snldata("12",$D80, "255708")</f>
        <v>No</v>
      </c>
      <c r="AG80" s="16" t="str">
        <f>[1]!snldata("12",D80, "243303")</f>
        <v/>
      </c>
      <c r="AH80" s="29" t="str">
        <f>[1]!snldata("12",D80, "249581", "12/31/2016")</f>
        <v>NA</v>
      </c>
      <c r="AI80" s="29">
        <f>[1]!snldata("12",$D80, "249581", "12/31/2015")</f>
        <v>9455</v>
      </c>
      <c r="AJ80" s="29">
        <f>[1]!snldata("12",$D80, "249581", "12/31/2014")</f>
        <v>58905</v>
      </c>
      <c r="AK80" s="29">
        <f>[1]!snldata("12",$D80, "249581", "12/31/2013")</f>
        <v>14783</v>
      </c>
      <c r="AL80" s="29">
        <f>[1]!snldata("12",$D80, "249581", "12/31/2012")</f>
        <v>17339</v>
      </c>
      <c r="AM80" s="29" t="str">
        <f>[1]!snldata("12",$D80, "224014", "2016Y")</f>
        <v>NA</v>
      </c>
      <c r="AN80" s="29" t="str">
        <f>[1]!snldata("12",$D80, "224014", "2015Y")</f>
        <v>NA</v>
      </c>
      <c r="AO80" s="29">
        <f>[1]!snldata("12",$D80, "224014", "2014Y")</f>
        <v>16787</v>
      </c>
      <c r="AP80" s="29">
        <f>[1]!snldata("12",$D80, "224014", "2013Y")</f>
        <v>47230</v>
      </c>
      <c r="AQ80" s="29">
        <f>[1]!snldata("12",$D80, "224014", "2012Y")</f>
        <v>34540</v>
      </c>
      <c r="AR80" s="29" t="str">
        <f>[1]!snldata("12",$D80, "224013", "2016Y")</f>
        <v>NA</v>
      </c>
      <c r="AS80" s="29">
        <f>[1]!snldata("12",$D80, "224013", "2015Y")</f>
        <v>-17</v>
      </c>
      <c r="AT80" s="29">
        <f>[1]!snldata("12",$D80, "224013", "2014Y")</f>
        <v>3509</v>
      </c>
      <c r="AU80" s="29">
        <f>[1]!snldata("12",$D80, "224013", "2013Y")</f>
        <v>313</v>
      </c>
      <c r="AV80" s="29">
        <f>[1]!snldata("12",$D80, "224013", "2012Y")</f>
        <v>502</v>
      </c>
      <c r="AW80" s="27" t="str">
        <f>[1]!snldata("12",$D80, "224015", "2016Y")</f>
        <v>NA</v>
      </c>
      <c r="AX80" s="27">
        <f>[1]!snldata("12",$D80, "224015", "2015Y")</f>
        <v>-3.8812785388127853E-3</v>
      </c>
      <c r="AY80" s="27">
        <f>[1]!snldata("12",$D80, "224015", "2014Y")</f>
        <v>0.8011415525114155</v>
      </c>
      <c r="AZ80" s="27">
        <f>[1]!snldata("12",$D80, "224015", "2013Y")</f>
        <v>7.1461187214611865E-2</v>
      </c>
      <c r="BA80" s="27">
        <f>[1]!snldata("12",$D80, "224015", "2012Y")</f>
        <v>0.11429872495446267</v>
      </c>
      <c r="BB80" s="27">
        <f>[1]!snldata("12",$D80, "249583", "12/31/2016")</f>
        <v>3.807661</v>
      </c>
      <c r="BC80" s="27">
        <f>[1]!snldata("12",$D80, "249583", "12/31/2015")</f>
        <v>30.085674999999998</v>
      </c>
      <c r="BD80" s="27">
        <f>[1]!snldata("12",$D80, "249583", "12/31/2014")</f>
        <v>29.409261999999998</v>
      </c>
      <c r="BE80" s="27">
        <f>[1]!snldata("12",$D80, "249583", "12/31/2013")</f>
        <v>263.457402</v>
      </c>
      <c r="BF80" s="27">
        <f>[1]!snldata("12",$D80, "249583", "12/31/2012")</f>
        <v>229.07654600000001</v>
      </c>
      <c r="BG80" s="27">
        <f>[1]!snldata("12",$D80, "249588", "12/31/2016")</f>
        <v>4.9747570000000003</v>
      </c>
      <c r="BH80" s="27">
        <f>[1]!snldata("12",$D80, "249588", "12/31/2015")</f>
        <v>5.5139069999999997</v>
      </c>
      <c r="BI80" s="27">
        <f>[1]!snldata("12",$D80, "249588", "12/31/2014")</f>
        <v>5.3899379999999999</v>
      </c>
      <c r="BJ80" s="27">
        <f>[1]!snldata("12",$D80, "249588", "12/31/2013")</f>
        <v>7.2042349999999997</v>
      </c>
      <c r="BK80" s="27">
        <f>[1]!snldata("12",$D80, "249588", "12/31/2012")</f>
        <v>7.5307339999999998</v>
      </c>
      <c r="BL80" s="27">
        <f>[1]!snldata("12",$D80, "249589", "12/31/2016")</f>
        <v>189.68597399999999</v>
      </c>
      <c r="BM80" s="27">
        <f>[1]!snldata("12",$D80, "249589", "12/31/2015")</f>
        <v>263.86157800000001</v>
      </c>
      <c r="BN80" s="27">
        <f>[1]!snldata("12",$D80, "249589", "12/31/2014")</f>
        <v>446.305745</v>
      </c>
      <c r="BO80" s="27">
        <f>[1]!snldata("12",$D80, "249589", "12/31/2013")</f>
        <v>2442.7602390000002</v>
      </c>
      <c r="BP80" s="27">
        <f>[1]!snldata("12",$D80, "249589", "12/31/2012")</f>
        <v>1740.037572</v>
      </c>
      <c r="BQ80" s="16" t="str">
        <f>[1]!snldata("12",$D80, "249597", "12/31/2016")</f>
        <v/>
      </c>
      <c r="BR80" s="29" t="str">
        <f>[1]!snldata("12",$D80, "225552", "2016Y")</f>
        <v>NA</v>
      </c>
    </row>
    <row r="81" spans="1:70" x14ac:dyDescent="0.2">
      <c r="A81" s="19" t="s">
        <v>145</v>
      </c>
      <c r="C81" s="20" t="s">
        <v>223</v>
      </c>
      <c r="D81" s="20">
        <v>7042</v>
      </c>
      <c r="E81" s="24" t="str">
        <f>[1]!snldata("12",D81,"229507")</f>
        <v>NRG Northeast Generating LLC</v>
      </c>
      <c r="F81" s="24" t="str">
        <f>[1]!snldata("12",D81, "221692")</f>
        <v>NRG Vienna Operations Inc</v>
      </c>
      <c r="G81" s="48">
        <v>153</v>
      </c>
      <c r="J81" s="42">
        <f>[1]!snldata("12",D81,"221708")</f>
        <v>100</v>
      </c>
      <c r="K81" s="25" t="str">
        <f>IFERROR([1]!snldata("12",D81, "221969"),0)</f>
        <v>NA</v>
      </c>
      <c r="L81" s="50" t="s">
        <v>14</v>
      </c>
      <c r="M81" s="24" t="str">
        <f>[1]!snldata("12",D81, "241198")</f>
        <v>Steam Turbine</v>
      </c>
      <c r="N81" s="24" t="str">
        <f>[1]!snldata("12",D81, "221981")</f>
        <v>Oil</v>
      </c>
      <c r="O81" s="24" t="str">
        <f>[1]!snldata("12",D81, "246613")</f>
        <v/>
      </c>
      <c r="P81" s="24">
        <f>[1]!snldata("12",D81, "221972")</f>
        <v>1972</v>
      </c>
      <c r="Q81" s="24" t="str">
        <f>[1]!snldata("12",D81, "229687")</f>
        <v>RFC</v>
      </c>
      <c r="R81" s="24" t="str">
        <f>[1]!snldata("12",D81, "229688")</f>
        <v>R-PJM</v>
      </c>
      <c r="S81" s="24" t="str">
        <f>[1]!snldata("12",D81, "231906")</f>
        <v>PJM</v>
      </c>
      <c r="T81" s="26"/>
      <c r="U81" s="24" t="str">
        <f>[1]!snldata("12",D81, "221802")</f>
        <v>MD</v>
      </c>
      <c r="V81" s="24" t="str">
        <f>[1]!snldata("12",D81, "221801")</f>
        <v>Dorchester</v>
      </c>
      <c r="W81" s="24" t="str">
        <f>[1]!snldata("12",D81, "221800")</f>
        <v>Vienna</v>
      </c>
      <c r="X81" s="16" t="str">
        <f>[1]!snldata("12",D81, "241235")</f>
        <v>NA</v>
      </c>
      <c r="Y81" s="16" t="str">
        <f>[1]!snldata("12",D81, "241236")</f>
        <v>NA</v>
      </c>
      <c r="Z81" s="27" t="str">
        <f>[1]!snldata("12",D81,"241233")</f>
        <v>NA</v>
      </c>
      <c r="AA81" s="28" t="str">
        <f>[1]!snldata("12",D81, "222074")</f>
        <v/>
      </c>
      <c r="AB81" s="16" t="str">
        <f>[1]!snldata("12",$D81, "229694")</f>
        <v>Acid Rain</v>
      </c>
      <c r="AC81" s="16" t="str">
        <f>[1]!snldata("12",$D81, "229695")</f>
        <v>CAIR NOx Ozone Season</v>
      </c>
      <c r="AD81" s="16" t="str">
        <f>[1]!snldata("12",$D81, "229697")</f>
        <v>Regional Greenhouse Gas</v>
      </c>
      <c r="AE81" s="16" t="str">
        <f>[1]!snldata("12",$D81, "222078")</f>
        <v>No</v>
      </c>
      <c r="AF81" s="16" t="str">
        <f>[1]!snldata("12",$D81, "255708")</f>
        <v>No</v>
      </c>
      <c r="AG81" s="16" t="str">
        <f>[1]!snldata("12",D81, "243303")</f>
        <v/>
      </c>
      <c r="AH81" s="29" t="str">
        <f>[1]!snldata("12",D81, "249581", "12/31/2016")</f>
        <v>NA</v>
      </c>
      <c r="AI81" s="29">
        <f>[1]!snldata("12",$D81, "249581", "12/31/2015")</f>
        <v>176308</v>
      </c>
      <c r="AJ81" s="29">
        <f>[1]!snldata("12",$D81, "249581", "12/31/2014")</f>
        <v>215283</v>
      </c>
      <c r="AK81" s="29">
        <f>[1]!snldata("12",$D81, "249581", "12/31/2013")</f>
        <v>82401</v>
      </c>
      <c r="AL81" s="29">
        <f>[1]!snldata("12",$D81, "249581", "12/31/2012")</f>
        <v>56164</v>
      </c>
      <c r="AM81" s="29" t="str">
        <f>[1]!snldata("12",$D81, "224014", "2016Y")</f>
        <v>NA</v>
      </c>
      <c r="AN81" s="29">
        <f>[1]!snldata("12",$D81, "224014", "2015Y")</f>
        <v>17693</v>
      </c>
      <c r="AO81" s="29">
        <f>[1]!snldata("12",$D81, "224014", "2014Y")</f>
        <v>14477</v>
      </c>
      <c r="AP81" s="29">
        <f>[1]!snldata("12",$D81, "224014", "2013Y")</f>
        <v>19638</v>
      </c>
      <c r="AQ81" s="29">
        <f>[1]!snldata("12",$D81, "224014", "2012Y")</f>
        <v>25425</v>
      </c>
      <c r="AR81" s="29" t="str">
        <f>[1]!snldata("12",$D81, "224013", "2016Y")</f>
        <v>NA</v>
      </c>
      <c r="AS81" s="29">
        <f>[1]!snldata("12",$D81, "224013", "2015Y")</f>
        <v>9965</v>
      </c>
      <c r="AT81" s="29">
        <f>[1]!snldata("12",$D81, "224013", "2014Y")</f>
        <v>14871</v>
      </c>
      <c r="AU81" s="29">
        <f>[1]!snldata("12",$D81, "224013", "2013Y")</f>
        <v>4196</v>
      </c>
      <c r="AV81" s="29">
        <f>[1]!snldata("12",$D81, "224013", "2012Y")</f>
        <v>2209</v>
      </c>
      <c r="AW81" s="27" t="str">
        <f>[1]!snldata("12",$D81, "224015", "2016Y")</f>
        <v>NA</v>
      </c>
      <c r="AX81" s="27">
        <f>[1]!snldata("12",$D81, "224015", "2015Y")</f>
        <v>0.74350135792520966</v>
      </c>
      <c r="AY81" s="27">
        <f>[1]!snldata("12",$D81, "224015", "2014Y")</f>
        <v>1.1095442743307369</v>
      </c>
      <c r="AZ81" s="27">
        <f>[1]!snldata("12",$D81, "224015", "2013Y")</f>
        <v>0.31306891097382639</v>
      </c>
      <c r="BA81" s="27">
        <f>[1]!snldata("12",$D81, "224015", "2012Y")</f>
        <v>0.16436598926152124</v>
      </c>
      <c r="BB81" s="27">
        <f>[1]!snldata("12",$D81, "249583", "12/31/2016")</f>
        <v>2.9052289999999998</v>
      </c>
      <c r="BC81" s="27">
        <f>[1]!snldata("12",$D81, "249583", "12/31/2015")</f>
        <v>69.399799999999999</v>
      </c>
      <c r="BD81" s="27">
        <f>[1]!snldata("12",$D81, "249583", "12/31/2014")</f>
        <v>67.839492000000007</v>
      </c>
      <c r="BE81" s="27">
        <f>[1]!snldata("12",$D81, "249583", "12/31/2013")</f>
        <v>56.944218999999997</v>
      </c>
      <c r="BF81" s="27">
        <f>[1]!snldata("12",$D81, "249583", "12/31/2012")</f>
        <v>33.968311999999997</v>
      </c>
      <c r="BG81" s="27">
        <f>[1]!snldata("12",$D81, "249588", "12/31/2016")</f>
        <v>17.580328999999999</v>
      </c>
      <c r="BH81" s="27">
        <f>[1]!snldata("12",$D81, "249588", "12/31/2015")</f>
        <v>18.000513000000002</v>
      </c>
      <c r="BI81" s="27">
        <f>[1]!snldata("12",$D81, "249588", "12/31/2014")</f>
        <v>16.789878000000002</v>
      </c>
      <c r="BJ81" s="27">
        <f>[1]!snldata("12",$D81, "249588", "12/31/2013")</f>
        <v>21.678393</v>
      </c>
      <c r="BK81" s="27">
        <f>[1]!snldata("12",$D81, "249588", "12/31/2012")</f>
        <v>23.773515</v>
      </c>
      <c r="BL81" s="27">
        <f>[1]!snldata("12",$D81, "249589", "12/31/2016")</f>
        <v>75.948278000000002</v>
      </c>
      <c r="BM81" s="27">
        <f>[1]!snldata("12",$D81, "249589", "12/31/2015")</f>
        <v>461.43955899999997</v>
      </c>
      <c r="BN81" s="27">
        <f>[1]!snldata("12",$D81, "249589", "12/31/2014")</f>
        <v>431.72703899999999</v>
      </c>
      <c r="BO81" s="27">
        <f>[1]!snldata("12",$D81, "249589", "12/31/2013")</f>
        <v>1154.6139020000001</v>
      </c>
      <c r="BP81" s="27">
        <f>[1]!snldata("12",$D81, "249589", "12/31/2012")</f>
        <v>2107.8137120000001</v>
      </c>
      <c r="BQ81" s="16" t="str">
        <f>[1]!snldata("12",$D81, "249597", "12/31/2016")</f>
        <v/>
      </c>
      <c r="BR81" s="29" t="str">
        <f>[1]!snldata("12",$D81, "225552", "2016Y")</f>
        <v>NA</v>
      </c>
    </row>
    <row r="82" spans="1:70" x14ac:dyDescent="0.2">
      <c r="A82" s="19" t="s">
        <v>145</v>
      </c>
      <c r="C82" s="20" t="s">
        <v>224</v>
      </c>
      <c r="D82" s="20">
        <v>7043</v>
      </c>
      <c r="E82" s="24" t="str">
        <f>[1]!snldata("12",D82,"229507")</f>
        <v>NRG Northeast Generating LLC</v>
      </c>
      <c r="F82" s="24" t="str">
        <f>[1]!snldata("12",D82, "221692")</f>
        <v>NRG Vienna Operations Inc</v>
      </c>
      <c r="G82" s="48">
        <v>14.3</v>
      </c>
      <c r="J82" s="42">
        <f>[1]!snldata("12",D82,"221708")</f>
        <v>100</v>
      </c>
      <c r="K82" s="25" t="str">
        <f>IFERROR([1]!snldata("12",D82, "221969"),0)</f>
        <v>NA</v>
      </c>
      <c r="L82" s="50" t="s">
        <v>14</v>
      </c>
      <c r="M82" s="24" t="str">
        <f>[1]!snldata("12",D82, "241198")</f>
        <v>Gas Turbine</v>
      </c>
      <c r="N82" s="24" t="str">
        <f>[1]!snldata("12",D82, "221981")</f>
        <v>Oil</v>
      </c>
      <c r="O82" s="24" t="str">
        <f>[1]!snldata("12",D82, "246613")</f>
        <v/>
      </c>
      <c r="P82" s="24">
        <f>[1]!snldata("12",D82, "221972")</f>
        <v>1968</v>
      </c>
      <c r="Q82" s="24" t="str">
        <f>[1]!snldata("12",D82, "229687")</f>
        <v>RFC</v>
      </c>
      <c r="R82" s="24" t="str">
        <f>[1]!snldata("12",D82, "229688")</f>
        <v>R-PJM</v>
      </c>
      <c r="S82" s="24" t="str">
        <f>[1]!snldata("12",D82, "231906")</f>
        <v>PJM</v>
      </c>
      <c r="T82" s="26"/>
      <c r="U82" s="24" t="str">
        <f>[1]!snldata("12",D82, "221802")</f>
        <v>MD</v>
      </c>
      <c r="V82" s="24" t="str">
        <f>[1]!snldata("12",D82, "221801")</f>
        <v>Dorchester</v>
      </c>
      <c r="W82" s="24" t="str">
        <f>[1]!snldata("12",D82, "221800")</f>
        <v>Vienna</v>
      </c>
      <c r="X82" s="16" t="str">
        <f>[1]!snldata("12",D82, "241235")</f>
        <v>NA</v>
      </c>
      <c r="Y82" s="16" t="str">
        <f>[1]!snldata("12",D82, "241236")</f>
        <v>NA</v>
      </c>
      <c r="Z82" s="27" t="str">
        <f>[1]!snldata("12",D82,"241233")</f>
        <v>NA</v>
      </c>
      <c r="AA82" s="28" t="str">
        <f>[1]!snldata("12",D82, "222074")</f>
        <v/>
      </c>
      <c r="AB82" s="16" t="str">
        <f>[1]!snldata("12",$D82, "229694")</f>
        <v/>
      </c>
      <c r="AC82" s="16" t="str">
        <f>[1]!snldata("12",$D82, "229695")</f>
        <v/>
      </c>
      <c r="AD82" s="16" t="str">
        <f>[1]!snldata("12",$D82, "229697")</f>
        <v/>
      </c>
      <c r="AE82" s="16" t="str">
        <f>[1]!snldata("12",$D82, "222078")</f>
        <v>No</v>
      </c>
      <c r="AF82" s="16" t="str">
        <f>[1]!snldata("12",$D82, "255708")</f>
        <v>No</v>
      </c>
      <c r="AG82" s="16" t="str">
        <f>[1]!snldata("12",D82, "243303")</f>
        <v/>
      </c>
      <c r="AH82" s="29" t="str">
        <f>[1]!snldata("12",D82, "249581", "12/31/2016")</f>
        <v>NA</v>
      </c>
      <c r="AI82" s="29">
        <f>[1]!snldata("12",$D82, "249581", "12/31/2015")</f>
        <v>16399</v>
      </c>
      <c r="AJ82" s="29">
        <f>[1]!snldata("12",$D82, "249581", "12/31/2014")</f>
        <v>11784</v>
      </c>
      <c r="AK82" s="29">
        <f>[1]!snldata("12",$D82, "249581", "12/31/2013")</f>
        <v>4929</v>
      </c>
      <c r="AL82" s="29">
        <f>[1]!snldata("12",$D82, "249581", "12/31/2012")</f>
        <v>9741</v>
      </c>
      <c r="AM82" s="29" t="str">
        <f>[1]!snldata("12",$D82, "224014", "2016Y")</f>
        <v>NA</v>
      </c>
      <c r="AN82" s="29">
        <f>[1]!snldata("12",$D82, "224014", "2015Y")</f>
        <v>15114</v>
      </c>
      <c r="AO82" s="29">
        <f>[1]!snldata("12",$D82, "224014", "2014Y")</f>
        <v>16597</v>
      </c>
      <c r="AP82" s="29">
        <f>[1]!snldata("12",$D82, "224014", "2013Y")</f>
        <v>29515</v>
      </c>
      <c r="AQ82" s="29">
        <f>[1]!snldata("12",$D82, "224014", "2012Y")</f>
        <v>19366</v>
      </c>
      <c r="AR82" s="29" t="str">
        <f>[1]!snldata("12",$D82, "224013", "2016Y")</f>
        <v>NA</v>
      </c>
      <c r="AS82" s="29">
        <f>[1]!snldata("12",$D82, "224013", "2015Y")</f>
        <v>1085</v>
      </c>
      <c r="AT82" s="29">
        <f>[1]!snldata("12",$D82, "224013", "2014Y")</f>
        <v>710</v>
      </c>
      <c r="AU82" s="29">
        <f>[1]!snldata("12",$D82, "224013", "2013Y")</f>
        <v>167</v>
      </c>
      <c r="AV82" s="29">
        <f>[1]!snldata("12",$D82, "224013", "2012Y")</f>
        <v>503</v>
      </c>
      <c r="AW82" s="27" t="str">
        <f>[1]!snldata("12",$D82, "224015", "2016Y")</f>
        <v>NA</v>
      </c>
      <c r="AX82" s="27">
        <f>[1]!snldata("12",$D82, "224015", "2015Y")</f>
        <v>0.8661429894306607</v>
      </c>
      <c r="AY82" s="27">
        <f>[1]!snldata("12",$D82, "224015", "2014Y")</f>
        <v>0.40728757944976024</v>
      </c>
      <c r="AZ82" s="27">
        <f>[1]!snldata("12",$D82, "224015", "2013Y")</f>
        <v>9.579862784240839E-2</v>
      </c>
      <c r="BA82" s="27">
        <f>[1]!snldata("12",$D82, "224015", "2012Y")</f>
        <v>0.28775480315969648</v>
      </c>
      <c r="BB82" s="27">
        <f>[1]!snldata("12",$D82, "249583", "12/31/2016")</f>
        <v>66.212789000000001</v>
      </c>
      <c r="BC82" s="27">
        <f>[1]!snldata("12",$D82, "249583", "12/31/2015")</f>
        <v>64.724134000000006</v>
      </c>
      <c r="BD82" s="27">
        <f>[1]!snldata("12",$D82, "249583", "12/31/2014")</f>
        <v>112.99114</v>
      </c>
      <c r="BE82" s="27">
        <f>[1]!snldata("12",$D82, "249583", "12/31/2013")</f>
        <v>263.457402</v>
      </c>
      <c r="BF82" s="27">
        <f>[1]!snldata("12",$D82, "249583", "12/31/2012")</f>
        <v>174.55703600000001</v>
      </c>
      <c r="BG82" s="27">
        <f>[1]!snldata("12",$D82, "249588", "12/31/2016")</f>
        <v>13.360785999999999</v>
      </c>
      <c r="BH82" s="27">
        <f>[1]!snldata("12",$D82, "249588", "12/31/2015")</f>
        <v>13.060397</v>
      </c>
      <c r="BI82" s="27">
        <f>[1]!snldata("12",$D82, "249588", "12/31/2014")</f>
        <v>8.7221089999999997</v>
      </c>
      <c r="BJ82" s="27">
        <f>[1]!snldata("12",$D82, "249588", "12/31/2013")</f>
        <v>12.615772</v>
      </c>
      <c r="BK82" s="27">
        <f>[1]!snldata("12",$D82, "249588", "12/31/2012")</f>
        <v>13.084097</v>
      </c>
      <c r="BL82" s="27">
        <f>[1]!snldata("12",$D82, "249589", "12/31/2016")</f>
        <v>391.87440099999998</v>
      </c>
      <c r="BM82" s="27">
        <f>[1]!snldata("12",$D82, "249589", "12/31/2015")</f>
        <v>418.11413299999998</v>
      </c>
      <c r="BN82" s="27">
        <f>[1]!snldata("12",$D82, "249589", "12/31/2014")</f>
        <v>690.37412300000005</v>
      </c>
      <c r="BO82" s="27">
        <f>[1]!snldata("12",$D82, "249589", "12/31/2013")</f>
        <v>2404.0422910000002</v>
      </c>
      <c r="BP82" s="27">
        <f>[1]!snldata("12",$D82, "249589", "12/31/2012")</f>
        <v>1111.181315</v>
      </c>
      <c r="BQ82" s="16" t="str">
        <f>[1]!snldata("12",$D82, "249597", "12/31/2016")</f>
        <v/>
      </c>
      <c r="BR82" s="29" t="str">
        <f>[1]!snldata("12",$D82, "225552", "2016Y")</f>
        <v>NA</v>
      </c>
    </row>
    <row r="83" spans="1:70" x14ac:dyDescent="0.2">
      <c r="A83" s="19" t="s">
        <v>150</v>
      </c>
      <c r="C83" s="20" t="s">
        <v>225</v>
      </c>
      <c r="D83" s="20">
        <v>10575</v>
      </c>
      <c r="E83" s="24" t="str">
        <f>[1]!snldata("12",D83,"229507")</f>
        <v>NRG Texas Power LLC</v>
      </c>
      <c r="F83" s="24" t="str">
        <f>[1]!snldata("12",D83, "221692")</f>
        <v>NRG Texas Power LLC</v>
      </c>
      <c r="G83" s="48">
        <v>1145</v>
      </c>
      <c r="J83" s="42">
        <f>[1]!snldata("12",D83,"221708")</f>
        <v>100</v>
      </c>
      <c r="K83" s="25" t="str">
        <f>IFERROR([1]!snldata("12",D83, "221969"),0)</f>
        <v>NA</v>
      </c>
      <c r="L83" s="50" t="s">
        <v>14</v>
      </c>
      <c r="M83" s="24" t="str">
        <f>[1]!snldata("12",D83, "241198")</f>
        <v>Steam Turbine</v>
      </c>
      <c r="N83" s="24" t="str">
        <f>[1]!snldata("12",D83, "221981")</f>
        <v>Gas</v>
      </c>
      <c r="O83" s="24" t="str">
        <f>[1]!snldata("12",D83, "246613")</f>
        <v/>
      </c>
      <c r="P83" s="24">
        <f>[1]!snldata("12",D83, "221972")</f>
        <v>1958</v>
      </c>
      <c r="Q83" s="24" t="str">
        <f>[1]!snldata("12",D83, "229687")</f>
        <v>TRE</v>
      </c>
      <c r="R83" s="24" t="str">
        <f>[1]!snldata("12",D83, "229688")</f>
        <v>TRE</v>
      </c>
      <c r="S83" s="24" t="str">
        <f>[1]!snldata("12",D83, "231906")</f>
        <v>ERCOT</v>
      </c>
      <c r="T83" s="26"/>
      <c r="U83" s="24" t="str">
        <f>[1]!snldata("12",D83, "221802")</f>
        <v>TX</v>
      </c>
      <c r="V83" s="24" t="str">
        <f>[1]!snldata("12",D83, "221801")</f>
        <v>Fort Bend</v>
      </c>
      <c r="W83" s="24" t="str">
        <f>[1]!snldata("12",D83, "221800")</f>
        <v>Thompsons</v>
      </c>
      <c r="X83" s="16" t="str">
        <f>[1]!snldata("12",D83, "241235")</f>
        <v>NA</v>
      </c>
      <c r="Y83" s="16" t="str">
        <f>[1]!snldata("12",D83, "241236")</f>
        <v>NA</v>
      </c>
      <c r="Z83" s="27" t="str">
        <f>[1]!snldata("12",D83,"241233")</f>
        <v>NA</v>
      </c>
      <c r="AA83" s="28" t="str">
        <f>[1]!snldata("12",D83, "222074")</f>
        <v/>
      </c>
      <c r="AB83" s="16" t="str">
        <f>[1]!snldata("12",$D83, "229694")</f>
        <v>Acid Rain</v>
      </c>
      <c r="AC83" s="16" t="str">
        <f>[1]!snldata("12",$D83, "229695")</f>
        <v/>
      </c>
      <c r="AD83" s="16" t="str">
        <f>[1]!snldata("12",$D83, "229697")</f>
        <v/>
      </c>
      <c r="AE83" s="16" t="str">
        <f>[1]!snldata("12",$D83, "222078")</f>
        <v>No</v>
      </c>
      <c r="AF83" s="16" t="str">
        <f>[1]!snldata("12",$D83, "255708")</f>
        <v>No</v>
      </c>
      <c r="AG83" s="16" t="str">
        <f>[1]!snldata("12",D83, "243303")</f>
        <v/>
      </c>
      <c r="AH83" s="29">
        <f>[1]!snldata("12",D83, "249581", "12/31/2016")</f>
        <v>8931468</v>
      </c>
      <c r="AI83" s="29">
        <f>[1]!snldata("12",$D83, "249581", "12/31/2015")</f>
        <v>9367386</v>
      </c>
      <c r="AJ83" s="29">
        <f>[1]!snldata("12",$D83, "249581", "12/31/2014")</f>
        <v>5211122</v>
      </c>
      <c r="AK83" s="29">
        <f>[1]!snldata("12",$D83, "249581", "12/31/2013")</f>
        <v>5599322</v>
      </c>
      <c r="AL83" s="29">
        <f>[1]!snldata("12",$D83, "249581", "12/31/2012")</f>
        <v>10043008</v>
      </c>
      <c r="AM83" s="29">
        <f>[1]!snldata("12",$D83, "224014", "2016Y")</f>
        <v>12355</v>
      </c>
      <c r="AN83" s="29">
        <f>[1]!snldata("12",$D83, "224014", "2015Y")</f>
        <v>13101</v>
      </c>
      <c r="AO83" s="29">
        <f>[1]!snldata("12",$D83, "224014", "2014Y")</f>
        <v>13850</v>
      </c>
      <c r="AP83" s="29">
        <f>[1]!snldata("12",$D83, "224014", "2013Y")</f>
        <v>12699</v>
      </c>
      <c r="AQ83" s="29">
        <f>[1]!snldata("12",$D83, "224014", "2012Y")</f>
        <v>12173</v>
      </c>
      <c r="AR83" s="29">
        <f>[1]!snldata("12",$D83, "224013", "2016Y")</f>
        <v>722908</v>
      </c>
      <c r="AS83" s="29">
        <f>[1]!snldata("12",$D83, "224013", "2015Y")</f>
        <v>715025</v>
      </c>
      <c r="AT83" s="29">
        <f>[1]!snldata("12",$D83, "224013", "2014Y")</f>
        <v>376244</v>
      </c>
      <c r="AU83" s="29">
        <f>[1]!snldata("12",$D83, "224013", "2013Y")</f>
        <v>440916</v>
      </c>
      <c r="AV83" s="29">
        <f>[1]!snldata("12",$D83, "224013", "2012Y")</f>
        <v>825053</v>
      </c>
      <c r="AW83" s="27">
        <f>[1]!snldata("12",$D83, "224015", "2016Y")</f>
        <v>7.0763774360323701</v>
      </c>
      <c r="AX83" s="27">
        <f>[1]!snldata("12",$D83, "224015", "2015Y")</f>
        <v>7.0183885165510391</v>
      </c>
      <c r="AY83" s="27">
        <f>[1]!snldata("12",$D83, "224015", "2014Y")</f>
        <v>3.693054884823928</v>
      </c>
      <c r="AZ83" s="27">
        <f>[1]!snldata("12",$D83, "224015", "2013Y")</f>
        <v>4.3278483845510545</v>
      </c>
      <c r="BA83" s="27">
        <f>[1]!snldata("12",$D83, "224015", "2012Y")</f>
        <v>8.0762509651723526</v>
      </c>
      <c r="BB83" s="27">
        <f>[1]!snldata("12",$D83, "249583", "12/31/2016")</f>
        <v>6.2359159999999996</v>
      </c>
      <c r="BC83" s="27">
        <f>[1]!snldata("12",$D83, "249583", "12/31/2015")</f>
        <v>6.1258939999999997</v>
      </c>
      <c r="BD83" s="27">
        <f>[1]!snldata("12",$D83, "249583", "12/31/2014")</f>
        <v>8.846171</v>
      </c>
      <c r="BE83" s="27">
        <f>[1]!snldata("12",$D83, "249583", "12/31/2013")</f>
        <v>7.3422520000000002</v>
      </c>
      <c r="BF83" s="27">
        <f>[1]!snldata("12",$D83, "249583", "12/31/2012")</f>
        <v>4.2033990000000001</v>
      </c>
      <c r="BG83" s="27">
        <f>[1]!snldata("12",$D83, "249588", "12/31/2016")</f>
        <v>10.665664</v>
      </c>
      <c r="BH83" s="27">
        <f>[1]!snldata("12",$D83, "249588", "12/31/2015")</f>
        <v>10.755152000000001</v>
      </c>
      <c r="BI83" s="27">
        <f>[1]!snldata("12",$D83, "249588", "12/31/2014")</f>
        <v>11.325761</v>
      </c>
      <c r="BJ83" s="27">
        <f>[1]!snldata("12",$D83, "249588", "12/31/2013")</f>
        <v>10.688625999999999</v>
      </c>
      <c r="BK83" s="27">
        <f>[1]!snldata("12",$D83, "249588", "12/31/2012")</f>
        <v>10.722576</v>
      </c>
      <c r="BL83" s="27">
        <f>[1]!snldata("12",$D83, "249589", "12/31/2016")</f>
        <v>56.141576999999998</v>
      </c>
      <c r="BM83" s="27">
        <f>[1]!snldata("12",$D83, "249589", "12/31/2015")</f>
        <v>59.982762000000001</v>
      </c>
      <c r="BN83" s="27">
        <f>[1]!snldata("12",$D83, "249589", "12/31/2014")</f>
        <v>107.238282</v>
      </c>
      <c r="BO83" s="27">
        <f>[1]!snldata("12",$D83, "249589", "12/31/2013")</f>
        <v>84.983852999999996</v>
      </c>
      <c r="BP83" s="27">
        <f>[1]!snldata("12",$D83, "249589", "12/31/2012")</f>
        <v>54.875067999999999</v>
      </c>
      <c r="BQ83" s="16" t="str">
        <f>[1]!snldata("12",$D83, "249597", "12/31/2016")</f>
        <v>EIA 923 (767 - Page 4 Generator Data)</v>
      </c>
      <c r="BR83" s="29" t="str">
        <f>[1]!snldata("12",$D83, "225552", "2016Y")</f>
        <v>NA</v>
      </c>
    </row>
    <row r="84" spans="1:70" x14ac:dyDescent="0.2">
      <c r="A84" s="19" t="s">
        <v>150</v>
      </c>
      <c r="C84" s="20" t="s">
        <v>226</v>
      </c>
      <c r="D84" s="20">
        <v>7067</v>
      </c>
      <c r="E84" s="24" t="str">
        <f>[1]!snldata("12",D84,"229507")</f>
        <v>NRG Texas Power LLC</v>
      </c>
      <c r="F84" s="24" t="str">
        <f>[1]!snldata("12",D84, "221692")</f>
        <v>NRG Texas Power LLC</v>
      </c>
      <c r="G84" s="48">
        <v>2504</v>
      </c>
      <c r="J84" s="42">
        <f>[1]!snldata("12",D84,"221708")</f>
        <v>100</v>
      </c>
      <c r="K84" s="25" t="str">
        <f>IFERROR([1]!snldata("12",D84, "221969"),0)</f>
        <v>NA</v>
      </c>
      <c r="L84" s="50" t="s">
        <v>14</v>
      </c>
      <c r="M84" s="24" t="str">
        <f>[1]!snldata("12",D84, "241198")</f>
        <v>Steam Turbine</v>
      </c>
      <c r="N84" s="24" t="str">
        <f>[1]!snldata("12",D84, "221981")</f>
        <v>Coal</v>
      </c>
      <c r="O84" s="24" t="str">
        <f>[1]!snldata("12",D84, "246613")</f>
        <v>Co-Fired</v>
      </c>
      <c r="P84" s="24">
        <f>[1]!snldata("12",D84, "221972")</f>
        <v>1977</v>
      </c>
      <c r="Q84" s="24" t="str">
        <f>[1]!snldata("12",D84, "229687")</f>
        <v>TRE</v>
      </c>
      <c r="R84" s="24" t="str">
        <f>[1]!snldata("12",D84, "229688")</f>
        <v>TRE</v>
      </c>
      <c r="S84" s="24" t="str">
        <f>[1]!snldata("12",D84, "231906")</f>
        <v>ERCOT</v>
      </c>
      <c r="T84" s="26"/>
      <c r="U84" s="24" t="str">
        <f>[1]!snldata("12",D84, "221802")</f>
        <v>TX</v>
      </c>
      <c r="V84" s="24" t="str">
        <f>[1]!snldata("12",D84, "221801")</f>
        <v>Fort Bend</v>
      </c>
      <c r="W84" s="24" t="str">
        <f>[1]!snldata("12",D84, "221800")</f>
        <v>Thompsons</v>
      </c>
      <c r="X84" s="16" t="str">
        <f>[1]!snldata("12",D84, "241235")</f>
        <v>NA</v>
      </c>
      <c r="Y84" s="16" t="str">
        <f>[1]!snldata("12",D84, "241236")</f>
        <v>NA</v>
      </c>
      <c r="Z84" s="27" t="str">
        <f>[1]!snldata("12",D84,"241233")</f>
        <v>NA</v>
      </c>
      <c r="AA84" s="28" t="str">
        <f>[1]!snldata("12",D84, "222074")</f>
        <v/>
      </c>
      <c r="AB84" s="16" t="str">
        <f>[1]!snldata("12",$D84, "229694")</f>
        <v>Acid Rain</v>
      </c>
      <c r="AC84" s="16" t="str">
        <f>[1]!snldata("12",$D84, "229695")</f>
        <v/>
      </c>
      <c r="AD84" s="16" t="str">
        <f>[1]!snldata("12",$D84, "229697")</f>
        <v/>
      </c>
      <c r="AE84" s="16" t="str">
        <f>[1]!snldata("12",$D84, "222078")</f>
        <v>Yes</v>
      </c>
      <c r="AF84" s="16" t="str">
        <f>[1]!snldata("12",$D84, "255708")</f>
        <v>Yes</v>
      </c>
      <c r="AG84" s="16" t="str">
        <f>[1]!snldata("12",D84, "243303")</f>
        <v/>
      </c>
      <c r="AH84" s="29">
        <f>[1]!snldata("12",D84, "249581", "12/31/2016")</f>
        <v>132442839</v>
      </c>
      <c r="AI84" s="29">
        <f>[1]!snldata("12",$D84, "249581", "12/31/2015")</f>
        <v>156968230</v>
      </c>
      <c r="AJ84" s="29">
        <f>[1]!snldata("12",$D84, "249581", "12/31/2014")</f>
        <v>164874047</v>
      </c>
      <c r="AK84" s="29">
        <f>[1]!snldata("12",$D84, "249581", "12/31/2013")</f>
        <v>161256596</v>
      </c>
      <c r="AL84" s="29">
        <f>[1]!snldata("12",$D84, "249581", "12/31/2012")</f>
        <v>142177877</v>
      </c>
      <c r="AM84" s="29">
        <f>[1]!snldata("12",$D84, "224014", "2016Y")</f>
        <v>10531</v>
      </c>
      <c r="AN84" s="29">
        <f>[1]!snldata("12",$D84, "224014", "2015Y")</f>
        <v>10400</v>
      </c>
      <c r="AO84" s="29">
        <f>[1]!snldata("12",$D84, "224014", "2014Y")</f>
        <v>10466</v>
      </c>
      <c r="AP84" s="29">
        <f>[1]!snldata("12",$D84, "224014", "2013Y")</f>
        <v>10497</v>
      </c>
      <c r="AQ84" s="29">
        <f>[1]!snldata("12",$D84, "224014", "2012Y")</f>
        <v>10493</v>
      </c>
      <c r="AR84" s="29">
        <f>[1]!snldata("12",$D84, "224013", "2016Y")</f>
        <v>12576637</v>
      </c>
      <c r="AS84" s="29">
        <f>[1]!snldata("12",$D84, "224013", "2015Y")</f>
        <v>15093419</v>
      </c>
      <c r="AT84" s="29">
        <f>[1]!snldata("12",$D84, "224013", "2014Y")</f>
        <v>15754050</v>
      </c>
      <c r="AU84" s="29">
        <f>[1]!snldata("12",$D84, "224013", "2013Y")</f>
        <v>15362727</v>
      </c>
      <c r="AV84" s="29">
        <f>[1]!snldata("12",$D84, "224013", "2012Y")</f>
        <v>13550222</v>
      </c>
      <c r="AW84" s="27">
        <f>[1]!snldata("12",$D84, "224015", "2016Y")</f>
        <v>57.293577722527992</v>
      </c>
      <c r="AX84" s="27">
        <f>[1]!snldata("12",$D84, "224015", "2015Y")</f>
        <v>68.947300381339744</v>
      </c>
      <c r="AY84" s="27">
        <f>[1]!snldata("12",$D84, "224015", "2014Y")</f>
        <v>71.965087404824942</v>
      </c>
      <c r="AZ84" s="27">
        <f>[1]!snldata("12",$D84, "224015", "2013Y")</f>
        <v>70.177509359908342</v>
      </c>
      <c r="BA84" s="27">
        <f>[1]!snldata("12",$D84, "224015", "2012Y")</f>
        <v>61.728798987718946</v>
      </c>
      <c r="BB84" s="27">
        <f>[1]!snldata("12",$D84, "249583", "12/31/2016")</f>
        <v>2.6951139999999998</v>
      </c>
      <c r="BC84" s="27">
        <f>[1]!snldata("12",$D84, "249583", "12/31/2015")</f>
        <v>2.2952439999999998</v>
      </c>
      <c r="BD84" s="27">
        <f>[1]!snldata("12",$D84, "249583", "12/31/2014")</f>
        <v>2.181365</v>
      </c>
      <c r="BE84" s="27">
        <f>[1]!snldata("12",$D84, "249583", "12/31/2013")</f>
        <v>2.2138</v>
      </c>
      <c r="BF84" s="27">
        <f>[1]!snldata("12",$D84, "249583", "12/31/2012")</f>
        <v>2.4009520000000002</v>
      </c>
      <c r="BG84" s="27">
        <f>[1]!snldata("12",$D84, "249588", "12/31/2016")</f>
        <v>28.419550999999998</v>
      </c>
      <c r="BH84" s="27">
        <f>[1]!snldata("12",$D84, "249588", "12/31/2015")</f>
        <v>29.118411999999999</v>
      </c>
      <c r="BI84" s="27">
        <f>[1]!snldata("12",$D84, "249588", "12/31/2014")</f>
        <v>27.193743000000001</v>
      </c>
      <c r="BJ84" s="27">
        <f>[1]!snldata("12",$D84, "249588", "12/31/2013")</f>
        <v>27.541167999999999</v>
      </c>
      <c r="BK84" s="27">
        <f>[1]!snldata("12",$D84, "249588", "12/31/2012")</f>
        <v>27.027065</v>
      </c>
      <c r="BL84" s="27">
        <f>[1]!snldata("12",$D84, "249589", "12/31/2016")</f>
        <v>25.804848</v>
      </c>
      <c r="BM84" s="27">
        <f>[1]!snldata("12",$D84, "249589", "12/31/2015")</f>
        <v>25.231684999999999</v>
      </c>
      <c r="BN84" s="27">
        <f>[1]!snldata("12",$D84, "249589", "12/31/2014")</f>
        <v>25.824034999999999</v>
      </c>
      <c r="BO84" s="27">
        <f>[1]!snldata("12",$D84, "249589", "12/31/2013")</f>
        <v>24.853597000000001</v>
      </c>
      <c r="BP84" s="27">
        <f>[1]!snldata("12",$D84, "249589", "12/31/2012")</f>
        <v>24.913205000000001</v>
      </c>
      <c r="BQ84" s="16" t="str">
        <f>[1]!snldata("12",$D84, "249597", "12/31/2016")</f>
        <v>EIA 923 (767 - Page 4 Generator Data)</v>
      </c>
      <c r="BR84" s="29" t="str">
        <f>[1]!snldata("12",$D84, "225552", "2016Y")</f>
        <v>NA</v>
      </c>
    </row>
    <row r="85" spans="1:70" x14ac:dyDescent="0.2">
      <c r="A85" s="19" t="s">
        <v>145</v>
      </c>
      <c r="C85" s="20" t="s">
        <v>227</v>
      </c>
      <c r="D85" s="20">
        <v>7131</v>
      </c>
      <c r="E85" s="24" t="str">
        <f>[1]!snldata("12",D85,"229507")</f>
        <v>NRG REMA LLC</v>
      </c>
      <c r="F85" s="24" t="str">
        <f>[1]!snldata("12",D85, "221692")</f>
        <v>NRG REMA LLC</v>
      </c>
      <c r="G85" s="48">
        <v>57</v>
      </c>
      <c r="J85" s="42">
        <f>[1]!snldata("12",D85,"221708")</f>
        <v>100</v>
      </c>
      <c r="K85" s="25" t="str">
        <f>IFERROR([1]!snldata("12",D85, "221969"),0)</f>
        <v>NA</v>
      </c>
      <c r="L85" s="50" t="s">
        <v>238</v>
      </c>
      <c r="M85" s="24" t="str">
        <f>[1]!snldata("12",D85, "241198")</f>
        <v>Steam Turbine</v>
      </c>
      <c r="N85" s="24" t="str">
        <f>[1]!snldata("12",D85, "221981")</f>
        <v>Coal</v>
      </c>
      <c r="O85" s="24" t="str">
        <f>[1]!snldata("12",D85, "246613")</f>
        <v/>
      </c>
      <c r="P85" s="24">
        <f>[1]!snldata("12",D85, "221972")</f>
        <v>1948</v>
      </c>
      <c r="Q85" s="24" t="str">
        <f>[1]!snldata("12",D85, "229687")</f>
        <v>RFC</v>
      </c>
      <c r="R85" s="24" t="str">
        <f>[1]!snldata("12",D85, "229688")</f>
        <v>R-PJM</v>
      </c>
      <c r="S85" s="24" t="str">
        <f>[1]!snldata("12",D85, "231906")</f>
        <v>PJM</v>
      </c>
      <c r="T85" s="26"/>
      <c r="U85" s="24" t="str">
        <f>[1]!snldata("12",D85, "221802")</f>
        <v>PA</v>
      </c>
      <c r="V85" s="24" t="str">
        <f>[1]!snldata("12",D85, "221801")</f>
        <v>Warren</v>
      </c>
      <c r="W85" s="24" t="str">
        <f>[1]!snldata("12",D85, "221800")</f>
        <v>Warren</v>
      </c>
      <c r="X85" s="16" t="str">
        <f>[1]!snldata("12",D85, "241235")</f>
        <v>NA</v>
      </c>
      <c r="Y85" s="16" t="str">
        <f>[1]!snldata("12",D85, "241236")</f>
        <v>NA</v>
      </c>
      <c r="Z85" s="27" t="str">
        <f>[1]!snldata("12",D85,"241233")</f>
        <v>NA</v>
      </c>
      <c r="AA85" s="28" t="str">
        <f>[1]!snldata("12",D85, "222074")</f>
        <v/>
      </c>
      <c r="AB85" s="16" t="str">
        <f>[1]!snldata("12",$D85, "229694")</f>
        <v>Acid Rain</v>
      </c>
      <c r="AC85" s="16" t="str">
        <f>[1]!snldata("12",$D85, "229695")</f>
        <v/>
      </c>
      <c r="AD85" s="16" t="str">
        <f>[1]!snldata("12",$D85, "229697")</f>
        <v/>
      </c>
      <c r="AE85" s="16" t="str">
        <f>[1]!snldata("12",$D85, "222078")</f>
        <v>No</v>
      </c>
      <c r="AF85" s="16" t="str">
        <f>[1]!snldata("12",$D85, "255708")</f>
        <v>No</v>
      </c>
      <c r="AG85" s="16" t="str">
        <f>[1]!snldata("12",D85, "243303")</f>
        <v/>
      </c>
      <c r="AH85" s="29" t="str">
        <f>[1]!snldata("12",D85, "249581", "12/31/2016")</f>
        <v>NA</v>
      </c>
      <c r="AI85" s="29" t="str">
        <f>[1]!snldata("12",$D85, "249581", "12/31/2015")</f>
        <v>NA</v>
      </c>
      <c r="AJ85" s="29" t="str">
        <f>[1]!snldata("12",$D85, "249581", "12/31/2014")</f>
        <v>NA</v>
      </c>
      <c r="AK85" s="29" t="str">
        <f>[1]!snldata("12",$D85, "249581", "12/31/2013")</f>
        <v>NA</v>
      </c>
      <c r="AL85" s="29" t="str">
        <f>[1]!snldata("12",$D85, "249581", "12/31/2012")</f>
        <v>NA</v>
      </c>
      <c r="AM85" s="29" t="str">
        <f>[1]!snldata("12",$D85, "224014", "2016Y")</f>
        <v>NA</v>
      </c>
      <c r="AN85" s="29" t="str">
        <f>[1]!snldata("12",$D85, "224014", "2015Y")</f>
        <v>NA</v>
      </c>
      <c r="AO85" s="29" t="str">
        <f>[1]!snldata("12",$D85, "224014", "2014Y")</f>
        <v>NA</v>
      </c>
      <c r="AP85" s="29" t="str">
        <f>[1]!snldata("12",$D85, "224014", "2013Y")</f>
        <v>NA</v>
      </c>
      <c r="AQ85" s="29" t="str">
        <f>[1]!snldata("12",$D85, "224014", "2012Y")</f>
        <v>NA</v>
      </c>
      <c r="AR85" s="29" t="str">
        <f>[1]!snldata("12",$D85, "224013", "2016Y")</f>
        <v>NA</v>
      </c>
      <c r="AS85" s="29" t="str">
        <f>[1]!snldata("12",$D85, "224013", "2015Y")</f>
        <v>NA</v>
      </c>
      <c r="AT85" s="29" t="str">
        <f>[1]!snldata("12",$D85, "224013", "2014Y")</f>
        <v>NA</v>
      </c>
      <c r="AU85" s="29" t="str">
        <f>[1]!snldata("12",$D85, "224013", "2013Y")</f>
        <v>NA</v>
      </c>
      <c r="AV85" s="29" t="str">
        <f>[1]!snldata("12",$D85, "224013", "2012Y")</f>
        <v>NA</v>
      </c>
      <c r="AW85" s="27" t="str">
        <f>[1]!snldata("12",$D85, "224015", "2016Y")</f>
        <v>NA</v>
      </c>
      <c r="AX85" s="27" t="str">
        <f>[1]!snldata("12",$D85, "224015", "2015Y")</f>
        <v>NA</v>
      </c>
      <c r="AY85" s="27" t="str">
        <f>[1]!snldata("12",$D85, "224015", "2014Y")</f>
        <v>NA</v>
      </c>
      <c r="AZ85" s="27" t="str">
        <f>[1]!snldata("12",$D85, "224015", "2013Y")</f>
        <v>NA</v>
      </c>
      <c r="BA85" s="27" t="str">
        <f>[1]!snldata("12",$D85, "224015", "2012Y")</f>
        <v>NA</v>
      </c>
      <c r="BB85" s="27" t="str">
        <f>[1]!snldata("12",$D85, "249583", "12/31/2016")</f>
        <v>NA</v>
      </c>
      <c r="BC85" s="27" t="str">
        <f>[1]!snldata("12",$D85, "249583", "12/31/2015")</f>
        <v>NA</v>
      </c>
      <c r="BD85" s="27" t="str">
        <f>[1]!snldata("12",$D85, "249583", "12/31/2014")</f>
        <v>NA</v>
      </c>
      <c r="BE85" s="27" t="str">
        <f>[1]!snldata("12",$D85, "249583", "12/31/2013")</f>
        <v>NA</v>
      </c>
      <c r="BF85" s="27" t="str">
        <f>[1]!snldata("12",$D85, "249583", "12/31/2012")</f>
        <v>NA</v>
      </c>
      <c r="BG85" s="27" t="str">
        <f>[1]!snldata("12",$D85, "249588", "12/31/2016")</f>
        <v>NA</v>
      </c>
      <c r="BH85" s="27" t="str">
        <f>[1]!snldata("12",$D85, "249588", "12/31/2015")</f>
        <v>NA</v>
      </c>
      <c r="BI85" s="27" t="str">
        <f>[1]!snldata("12",$D85, "249588", "12/31/2014")</f>
        <v>NA</v>
      </c>
      <c r="BJ85" s="27" t="str">
        <f>[1]!snldata("12",$D85, "249588", "12/31/2013")</f>
        <v>NA</v>
      </c>
      <c r="BK85" s="27" t="str">
        <f>[1]!snldata("12",$D85, "249588", "12/31/2012")</f>
        <v>NA</v>
      </c>
      <c r="BL85" s="27" t="str">
        <f>[1]!snldata("12",$D85, "249589", "12/31/2016")</f>
        <v>NA</v>
      </c>
      <c r="BM85" s="27" t="str">
        <f>[1]!snldata("12",$D85, "249589", "12/31/2015")</f>
        <v>NA</v>
      </c>
      <c r="BN85" s="27" t="str">
        <f>[1]!snldata("12",$D85, "249589", "12/31/2014")</f>
        <v>NA</v>
      </c>
      <c r="BO85" s="27" t="str">
        <f>[1]!snldata("12",$D85, "249589", "12/31/2013")</f>
        <v>NA</v>
      </c>
      <c r="BP85" s="27" t="str">
        <f>[1]!snldata("12",$D85, "249589", "12/31/2012")</f>
        <v>NA</v>
      </c>
      <c r="BQ85" s="16" t="str">
        <f>[1]!snldata("12",$D85, "249597", "12/31/2016")</f>
        <v/>
      </c>
      <c r="BR85" s="29" t="str">
        <f>[1]!snldata("12",$D85, "225552", "2016Y")</f>
        <v>NA</v>
      </c>
    </row>
    <row r="86" spans="1:70" x14ac:dyDescent="0.2">
      <c r="A86" s="14" t="s">
        <v>108</v>
      </c>
      <c r="C86" s="15" t="s">
        <v>228</v>
      </c>
      <c r="D86" s="15">
        <v>7169</v>
      </c>
      <c r="E86" s="24" t="str">
        <f>[1]!snldata("12",D86,"229507")</f>
        <v>Multi-Owned</v>
      </c>
      <c r="F86" s="24" t="str">
        <f>[1]!snldata("12",D86, "221692")</f>
        <v>Tesoro Corporation</v>
      </c>
      <c r="G86" s="48">
        <v>204</v>
      </c>
      <c r="J86" s="42" t="str">
        <f>[1]!snldata("12",D86,"221708")</f>
        <v>NA</v>
      </c>
      <c r="K86" s="25" t="str">
        <f>IFERROR([1]!snldata("12",D86, "221969"),0)</f>
        <v>NA</v>
      </c>
      <c r="L86" s="51" t="s">
        <v>14</v>
      </c>
      <c r="M86" s="24" t="str">
        <f>[1]!snldata("12",D86, "241198")</f>
        <v>Combined Cycle</v>
      </c>
      <c r="N86" s="24" t="str">
        <f>[1]!snldata("12",D86, "221981")</f>
        <v>Gas</v>
      </c>
      <c r="O86" s="24" t="str">
        <f>[1]!snldata("12",D86, "246613")</f>
        <v>Co-Fired, Switching</v>
      </c>
      <c r="P86" s="24">
        <f>[1]!snldata("12",D86, "221972")</f>
        <v>1987</v>
      </c>
      <c r="Q86" s="24" t="str">
        <f>[1]!snldata("12",D86, "229687")</f>
        <v>WECC</v>
      </c>
      <c r="R86" s="24" t="str">
        <f>[1]!snldata("12",D86, "229688")</f>
        <v>CAMX</v>
      </c>
      <c r="S86" s="24" t="str">
        <f>[1]!snldata("12",D86, "231906")</f>
        <v>CAISO</v>
      </c>
      <c r="U86" s="24" t="str">
        <f>[1]!snldata("12",D86, "221802")</f>
        <v>CA</v>
      </c>
      <c r="V86" s="24" t="str">
        <f>[1]!snldata("12",D86, "221801")</f>
        <v>Los Angeles</v>
      </c>
      <c r="W86" s="24" t="str">
        <f>[1]!snldata("12",D86, "221800")</f>
        <v>Carson</v>
      </c>
      <c r="X86" s="16" t="str">
        <f>[1]!snldata("12",D86, "241235")</f>
        <v>No</v>
      </c>
      <c r="Y86" s="16" t="str">
        <f>[1]!snldata("12",D86, "241236")</f>
        <v>No</v>
      </c>
      <c r="Z86" s="27" t="str">
        <f>[1]!snldata("12",D86,"241233")</f>
        <v>NA</v>
      </c>
      <c r="AA86" s="28" t="str">
        <f>[1]!snldata("12",D86, "222074")</f>
        <v/>
      </c>
      <c r="AB86" s="16" t="str">
        <f>[1]!snldata("12",$D86, "229694")</f>
        <v/>
      </c>
      <c r="AC86" s="16" t="str">
        <f>[1]!snldata("12",$D86, "229695")</f>
        <v/>
      </c>
      <c r="AD86" s="16" t="str">
        <f>[1]!snldata("12",$D86, "229697")</f>
        <v/>
      </c>
      <c r="AE86" s="16" t="str">
        <f>[1]!snldata("12",$D86, "222078")</f>
        <v>No</v>
      </c>
      <c r="AF86" s="16" t="str">
        <f>[1]!snldata("12",$D86, "255708")</f>
        <v>No</v>
      </c>
      <c r="AG86" s="16" t="str">
        <f>[1]!snldata("12",D86, "243303")</f>
        <v/>
      </c>
      <c r="AH86" s="29">
        <f>[1]!snldata("12",D86, "249581", "12/31/2016")</f>
        <v>16489093</v>
      </c>
      <c r="AI86" s="29">
        <f>[1]!snldata("12",$D86, "249581", "12/31/2015")</f>
        <v>16365494</v>
      </c>
      <c r="AJ86" s="29">
        <f>[1]!snldata("12",$D86, "249581", "12/31/2014")</f>
        <v>16595579.831</v>
      </c>
      <c r="AK86" s="29">
        <f>[1]!snldata("12",$D86, "249581", "12/31/2013")</f>
        <v>16008288.0002</v>
      </c>
      <c r="AL86" s="29">
        <f>[1]!snldata("12",$D86, "249581", "12/31/2012")</f>
        <v>16588979</v>
      </c>
      <c r="AM86" s="29">
        <f>[1]!snldata("12",$D86, "224014", "2016Y")</f>
        <v>11860</v>
      </c>
      <c r="AN86" s="29">
        <f>[1]!snldata("12",$D86, "224014", "2015Y")</f>
        <v>11781</v>
      </c>
      <c r="AO86" s="29">
        <f>[1]!snldata("12",$D86, "224014", "2014Y")</f>
        <v>11937</v>
      </c>
      <c r="AP86" s="29">
        <f>[1]!snldata("12",$D86, "224014", "2013Y")</f>
        <v>11719</v>
      </c>
      <c r="AQ86" s="29">
        <f>[1]!snldata("12",$D86, "224014", "2012Y")</f>
        <v>11745</v>
      </c>
      <c r="AR86" s="29">
        <f>[1]!snldata("12",$D86, "224013", "2016Y")</f>
        <v>3047620</v>
      </c>
      <c r="AS86" s="29">
        <f>[1]!snldata("12",$D86, "224013", "2015Y")</f>
        <v>3024774</v>
      </c>
      <c r="AT86" s="29">
        <f>[1]!snldata("12",$D86, "224013", "2014Y")</f>
        <v>3067299</v>
      </c>
      <c r="AU86" s="29">
        <f>[1]!snldata("12",$D86, "224013", "2013Y")</f>
        <v>3111957</v>
      </c>
      <c r="AV86" s="29">
        <f>[1]!snldata("12",$D86, "224013", "2012Y")</f>
        <v>3066078</v>
      </c>
      <c r="AW86" s="27">
        <f>[1]!snldata("12",$D86, "224015", "2016Y")</f>
        <v>87.173687197371194</v>
      </c>
      <c r="AX86" s="27">
        <f>[1]!snldata("12",$D86, "224015", "2015Y")</f>
        <v>86.757245129758374</v>
      </c>
      <c r="AY86" s="27">
        <f>[1]!snldata("12",$D86, "224015", "2014Y")</f>
        <v>87.976956701314791</v>
      </c>
      <c r="AZ86" s="27">
        <f>[1]!snldata("12",$D86, "224015", "2013Y")</f>
        <v>89.257847456460382</v>
      </c>
      <c r="BA86" s="27">
        <f>[1]!snldata("12",$D86, "224015", "2012Y")</f>
        <v>87.701657193069167</v>
      </c>
      <c r="BB86" s="27">
        <f>[1]!snldata("12",$D86, "249583", "12/31/2016")</f>
        <v>1.0464819999999999</v>
      </c>
      <c r="BC86" s="27">
        <f>[1]!snldata("12",$D86, "249583", "12/31/2015")</f>
        <v>0.93082200000000004</v>
      </c>
      <c r="BD86" s="27">
        <f>[1]!snldata("12",$D86, "249583", "12/31/2014")</f>
        <v>0.83156300000000005</v>
      </c>
      <c r="BE86" s="27">
        <f>[1]!snldata("12",$D86, "249583", "12/31/2013")</f>
        <v>0.75114099999999995</v>
      </c>
      <c r="BF86" s="27">
        <f>[1]!snldata("12",$D86, "249583", "12/31/2012")</f>
        <v>0.71040700000000001</v>
      </c>
      <c r="BG86" s="27">
        <f>[1]!snldata("12",$D86, "249588", "12/31/2016")</f>
        <v>14.144123</v>
      </c>
      <c r="BH86" s="27">
        <f>[1]!snldata("12",$D86, "249588", "12/31/2015")</f>
        <v>13.914961</v>
      </c>
      <c r="BI86" s="27">
        <f>[1]!snldata("12",$D86, "249588", "12/31/2014")</f>
        <v>13.567907</v>
      </c>
      <c r="BJ86" s="27">
        <f>[1]!snldata("12",$D86, "249588", "12/31/2013")</f>
        <v>14.041558</v>
      </c>
      <c r="BK86" s="27">
        <f>[1]!snldata("12",$D86, "249588", "12/31/2012")</f>
        <v>13.760669</v>
      </c>
      <c r="BL86" s="27">
        <f>[1]!snldata("12",$D86, "249589", "12/31/2016")</f>
        <v>15.803162</v>
      </c>
      <c r="BM86" s="27">
        <f>[1]!snldata("12",$D86, "249589", "12/31/2015")</f>
        <v>15.846283</v>
      </c>
      <c r="BN86" s="27">
        <f>[1]!snldata("12",$D86, "249589", "12/31/2014")</f>
        <v>26.637366</v>
      </c>
      <c r="BO86" s="27">
        <f>[1]!snldata("12",$D86, "249589", "12/31/2013")</f>
        <v>22.014765000000001</v>
      </c>
      <c r="BP86" s="27">
        <f>[1]!snldata("12",$D86, "249589", "12/31/2012")</f>
        <v>17.610313999999999</v>
      </c>
      <c r="BQ86" s="16" t="str">
        <f>[1]!snldata("12",$D86, "249597", "12/31/2016")</f>
        <v>EIA 923 (767 - Page 4 Generator Data)</v>
      </c>
      <c r="BR86" s="29" t="str">
        <f>[1]!snldata("12",$D86, "225552", "2016Y")</f>
        <v>NA</v>
      </c>
    </row>
    <row r="87" spans="1:70" x14ac:dyDescent="0.2">
      <c r="A87" s="14" t="s">
        <v>145</v>
      </c>
      <c r="C87" s="15" t="s">
        <v>229</v>
      </c>
      <c r="D87" s="15">
        <v>7174</v>
      </c>
      <c r="E87" s="24" t="str">
        <f>[1]!snldata("12",D87,"229507")</f>
        <v>Midwest Generation, LLC</v>
      </c>
      <c r="F87" s="24" t="str">
        <f>[1]!snldata("12",D87, "221692")</f>
        <v>Midwest Generation EME LLC</v>
      </c>
      <c r="G87" s="48">
        <v>682</v>
      </c>
      <c r="J87" s="42">
        <f>[1]!snldata("12",D87,"221708")</f>
        <v>100</v>
      </c>
      <c r="K87" s="25" t="str">
        <f>IFERROR([1]!snldata("12",D87, "221969"),0)</f>
        <v>NA</v>
      </c>
      <c r="L87" s="51" t="s">
        <v>14</v>
      </c>
      <c r="M87" s="24" t="str">
        <f>[1]!snldata("12",D87, "241198")</f>
        <v>Steam Turbine</v>
      </c>
      <c r="N87" s="24" t="str">
        <f>[1]!snldata("12",D87, "221981")</f>
        <v>Coal</v>
      </c>
      <c r="O87" s="24" t="str">
        <f>[1]!snldata("12",D87, "246613")</f>
        <v/>
      </c>
      <c r="P87" s="24">
        <f>[1]!snldata("12",D87, "221972")</f>
        <v>1952</v>
      </c>
      <c r="Q87" s="24" t="str">
        <f>[1]!snldata("12",D87, "229687")</f>
        <v>RFC</v>
      </c>
      <c r="R87" s="24" t="str">
        <f>[1]!snldata("12",D87, "229688")</f>
        <v>R-PJM</v>
      </c>
      <c r="S87" s="24" t="str">
        <f>[1]!snldata("12",D87, "231906")</f>
        <v>PJM</v>
      </c>
      <c r="U87" s="24" t="str">
        <f>[1]!snldata("12",D87, "221802")</f>
        <v>IL</v>
      </c>
      <c r="V87" s="24" t="str">
        <f>[1]!snldata("12",D87, "221801")</f>
        <v>Lake</v>
      </c>
      <c r="W87" s="24" t="str">
        <f>[1]!snldata("12",D87, "221800")</f>
        <v>Waukegan</v>
      </c>
      <c r="X87" s="16" t="str">
        <f>[1]!snldata("12",D87, "241235")</f>
        <v>NA</v>
      </c>
      <c r="Y87" s="16" t="str">
        <f>[1]!snldata("12",D87, "241236")</f>
        <v>NA</v>
      </c>
      <c r="Z87" s="27" t="str">
        <f>[1]!snldata("12",D87,"241233")</f>
        <v>NA</v>
      </c>
      <c r="AA87" s="28" t="str">
        <f>[1]!snldata("12",D87, "222074")</f>
        <v/>
      </c>
      <c r="AB87" s="16" t="str">
        <f>[1]!snldata("12",$D87, "229694")</f>
        <v>Acid Rain</v>
      </c>
      <c r="AC87" s="16" t="str">
        <f>[1]!snldata("12",$D87, "229695")</f>
        <v>CAIR NOx Ozone Season</v>
      </c>
      <c r="AD87" s="16" t="str">
        <f>[1]!snldata("12",$D87, "229697")</f>
        <v/>
      </c>
      <c r="AE87" s="16" t="str">
        <f>[1]!snldata("12",$D87, "222078")</f>
        <v>Yes</v>
      </c>
      <c r="AF87" s="16" t="str">
        <f>[1]!snldata("12",$D87, "255708")</f>
        <v>Yes</v>
      </c>
      <c r="AG87" s="16" t="str">
        <f>[1]!snldata("12",D87, "243303")</f>
        <v/>
      </c>
      <c r="AH87" s="29">
        <f>[1]!snldata("12",D87, "249581", "12/31/2016")</f>
        <v>18909240</v>
      </c>
      <c r="AI87" s="29">
        <f>[1]!snldata("12",$D87, "249581", "12/31/2015")</f>
        <v>19412438</v>
      </c>
      <c r="AJ87" s="29">
        <f>[1]!snldata("12",$D87, "249581", "12/31/2014")</f>
        <v>29696678</v>
      </c>
      <c r="AK87" s="29">
        <f>[1]!snldata("12",$D87, "249581", "12/31/2013")</f>
        <v>38090465</v>
      </c>
      <c r="AL87" s="29">
        <f>[1]!snldata("12",$D87, "249581", "12/31/2012")</f>
        <v>36124182</v>
      </c>
      <c r="AM87" s="29">
        <f>[1]!snldata("12",$D87, "224014", "2016Y")</f>
        <v>10666</v>
      </c>
      <c r="AN87" s="29">
        <f>[1]!snldata("12",$D87, "224014", "2015Y")</f>
        <v>10808</v>
      </c>
      <c r="AO87" s="29">
        <f>[1]!snldata("12",$D87, "224014", "2014Y")</f>
        <v>10663</v>
      </c>
      <c r="AP87" s="29">
        <f>[1]!snldata("12",$D87, "224014", "2013Y")</f>
        <v>10855</v>
      </c>
      <c r="AQ87" s="29">
        <f>[1]!snldata("12",$D87, "224014", "2012Y")</f>
        <v>10899</v>
      </c>
      <c r="AR87" s="29">
        <f>[1]!snldata("12",$D87, "224013", "2016Y")</f>
        <v>1772772</v>
      </c>
      <c r="AS87" s="29">
        <f>[1]!snldata("12",$D87, "224013", "2015Y")</f>
        <v>1796131</v>
      </c>
      <c r="AT87" s="29">
        <f>[1]!snldata("12",$D87, "224013", "2014Y")</f>
        <v>2785108</v>
      </c>
      <c r="AU87" s="29">
        <f>[1]!snldata("12",$D87, "224013", "2013Y")</f>
        <v>3508871</v>
      </c>
      <c r="AV87" s="29">
        <f>[1]!snldata("12",$D87, "224013", "2012Y")</f>
        <v>3314424</v>
      </c>
      <c r="AW87" s="27">
        <f>[1]!snldata("12",$D87, "224015", "2016Y")</f>
        <v>29.291481278799559</v>
      </c>
      <c r="AX87" s="27">
        <f>[1]!snldata("12",$D87, "224015", "2015Y")</f>
        <v>29.758749693487353</v>
      </c>
      <c r="AY87" s="27">
        <f>[1]!snldata("12",$D87, "224015", "2014Y")</f>
        <v>46.144369114128743</v>
      </c>
      <c r="AZ87" s="27">
        <f>[1]!snldata("12",$D87, "224015", "2013Y")</f>
        <v>58.135856346634327</v>
      </c>
      <c r="BA87" s="27">
        <f>[1]!snldata("12",$D87, "224015", "2012Y")</f>
        <v>54.764170770975596</v>
      </c>
      <c r="BB87" s="27">
        <f>[1]!snldata("12",$D87, "249583", "12/31/2016")</f>
        <v>5.3552590000000002</v>
      </c>
      <c r="BC87" s="27">
        <f>[1]!snldata("12",$D87, "249583", "12/31/2015")</f>
        <v>5.3818820000000001</v>
      </c>
      <c r="BD87" s="27">
        <f>[1]!snldata("12",$D87, "249583", "12/31/2014")</f>
        <v>3.4622440000000001</v>
      </c>
      <c r="BE87" s="27">
        <f>[1]!snldata("12",$D87, "249583", "12/31/2013")</f>
        <v>2.9018359999999999</v>
      </c>
      <c r="BF87" s="27">
        <f>[1]!snldata("12",$D87, "249583", "12/31/2012")</f>
        <v>3.027644</v>
      </c>
      <c r="BG87" s="27">
        <f>[1]!snldata("12",$D87, "249588", "12/31/2016")</f>
        <v>26.547498999999998</v>
      </c>
      <c r="BH87" s="27">
        <f>[1]!snldata("12",$D87, "249588", "12/31/2015")</f>
        <v>26.533317</v>
      </c>
      <c r="BI87" s="27">
        <f>[1]!snldata("12",$D87, "249588", "12/31/2014")</f>
        <v>25.674647</v>
      </c>
      <c r="BJ87" s="27">
        <f>[1]!snldata("12",$D87, "249588", "12/31/2013")</f>
        <v>24.847121999999999</v>
      </c>
      <c r="BK87" s="27">
        <f>[1]!snldata("12",$D87, "249588", "12/31/2012")</f>
        <v>26.263195</v>
      </c>
      <c r="BL87" s="27">
        <f>[1]!snldata("12",$D87, "249589", "12/31/2016")</f>
        <v>33.625548000000002</v>
      </c>
      <c r="BM87" s="27">
        <f>[1]!snldata("12",$D87, "249589", "12/31/2015")</f>
        <v>34.816102999999998</v>
      </c>
      <c r="BN87" s="27">
        <f>[1]!snldata("12",$D87, "249589", "12/31/2014")</f>
        <v>29.907920000000001</v>
      </c>
      <c r="BO87" s="27">
        <f>[1]!snldata("12",$D87, "249589", "12/31/2013")</f>
        <v>26.390464000000001</v>
      </c>
      <c r="BP87" s="27">
        <f>[1]!snldata("12",$D87, "249589", "12/31/2012")</f>
        <v>27.669917000000002</v>
      </c>
      <c r="BQ87" s="16" t="str">
        <f>[1]!snldata("12",$D87, "249597", "12/31/2016")</f>
        <v>EIA 923 (767 - Page 4 Generator Data)</v>
      </c>
      <c r="BR87" s="29" t="str">
        <f>[1]!snldata("12",$D87, "225552", "2016Y")</f>
        <v>NA</v>
      </c>
    </row>
    <row r="88" spans="1:70" x14ac:dyDescent="0.2">
      <c r="A88" s="14" t="s">
        <v>145</v>
      </c>
      <c r="C88" s="15" t="s">
        <v>230</v>
      </c>
      <c r="D88" s="15">
        <v>7175</v>
      </c>
      <c r="E88" s="24" t="str">
        <f>[1]!snldata("12",D88,"229507")</f>
        <v>Midwest Generation, LLC</v>
      </c>
      <c r="F88" s="24" t="str">
        <f>[1]!snldata("12",D88, "221692")</f>
        <v>Midwest Generation EME LLC</v>
      </c>
      <c r="G88" s="48">
        <v>108</v>
      </c>
      <c r="J88" s="42">
        <f>[1]!snldata("12",D88,"221708")</f>
        <v>100</v>
      </c>
      <c r="K88" s="25" t="str">
        <f>IFERROR([1]!snldata("12",D88, "221969"),0)</f>
        <v>NA</v>
      </c>
      <c r="L88" s="51" t="s">
        <v>14</v>
      </c>
      <c r="M88" s="24" t="str">
        <f>[1]!snldata("12",D88, "241198")</f>
        <v>Gas Turbine</v>
      </c>
      <c r="N88" s="24" t="str">
        <f>[1]!snldata("12",D88, "221981")</f>
        <v>Oil</v>
      </c>
      <c r="O88" s="24" t="str">
        <f>[1]!snldata("12",D88, "246613")</f>
        <v/>
      </c>
      <c r="P88" s="24">
        <f>[1]!snldata("12",D88, "221972")</f>
        <v>1968</v>
      </c>
      <c r="Q88" s="24" t="str">
        <f>[1]!snldata("12",D88, "229687")</f>
        <v>RFC</v>
      </c>
      <c r="R88" s="24" t="str">
        <f>[1]!snldata("12",D88, "229688")</f>
        <v>R-PJM</v>
      </c>
      <c r="S88" s="24" t="str">
        <f>[1]!snldata("12",D88, "231906")</f>
        <v>PJM</v>
      </c>
      <c r="U88" s="24" t="str">
        <f>[1]!snldata("12",D88, "221802")</f>
        <v>IL</v>
      </c>
      <c r="V88" s="24" t="str">
        <f>[1]!snldata("12",D88, "221801")</f>
        <v>Lake</v>
      </c>
      <c r="W88" s="24" t="str">
        <f>[1]!snldata("12",D88, "221800")</f>
        <v>Waukegan</v>
      </c>
      <c r="X88" s="16" t="str">
        <f>[1]!snldata("12",D88, "241235")</f>
        <v>NA</v>
      </c>
      <c r="Y88" s="16" t="str">
        <f>[1]!snldata("12",D88, "241236")</f>
        <v>NA</v>
      </c>
      <c r="Z88" s="27" t="str">
        <f>[1]!snldata("12",D88,"241233")</f>
        <v>NA</v>
      </c>
      <c r="AA88" s="28" t="str">
        <f>[1]!snldata("12",D88, "222074")</f>
        <v/>
      </c>
      <c r="AB88" s="16" t="str">
        <f>[1]!snldata("12",$D88, "229694")</f>
        <v/>
      </c>
      <c r="AC88" s="16" t="str">
        <f>[1]!snldata("12",$D88, "229695")</f>
        <v>CAIR NOx Ozone Season</v>
      </c>
      <c r="AD88" s="16" t="str">
        <f>[1]!snldata("12",$D88, "229697")</f>
        <v/>
      </c>
      <c r="AE88" s="16" t="str">
        <f>[1]!snldata("12",$D88, "222078")</f>
        <v>No</v>
      </c>
      <c r="AF88" s="16" t="str">
        <f>[1]!snldata("12",$D88, "255708")</f>
        <v>No</v>
      </c>
      <c r="AG88" s="16" t="str">
        <f>[1]!snldata("12",D88, "243303")</f>
        <v/>
      </c>
      <c r="AH88" s="29">
        <f>[1]!snldata("12",D88, "249581", "12/31/2016")</f>
        <v>2277.9998999999998</v>
      </c>
      <c r="AI88" s="29">
        <f>[1]!snldata("12",$D88, "249581", "12/31/2015")</f>
        <v>3749</v>
      </c>
      <c r="AJ88" s="29">
        <f>[1]!snldata("12",$D88, "249581", "12/31/2014")</f>
        <v>32591</v>
      </c>
      <c r="AK88" s="29">
        <f>[1]!snldata("12",$D88, "249581", "12/31/2013")</f>
        <v>4306.9998999999998</v>
      </c>
      <c r="AL88" s="29">
        <f>[1]!snldata("12",$D88, "249581", "12/31/2012")</f>
        <v>8732</v>
      </c>
      <c r="AM88" s="29">
        <f>[1]!snldata("12",$D88, "224014", "2016Y")</f>
        <v>18224</v>
      </c>
      <c r="AN88" s="29">
        <f>[1]!snldata("12",$D88, "224014", "2015Y")</f>
        <v>23728</v>
      </c>
      <c r="AO88" s="29">
        <f>[1]!snldata("12",$D88, "224014", "2014Y")</f>
        <v>17046</v>
      </c>
      <c r="AP88" s="29">
        <f>[1]!snldata("12",$D88, "224014", "2013Y")</f>
        <v>17652</v>
      </c>
      <c r="AQ88" s="29">
        <f>[1]!snldata("12",$D88, "224014", "2012Y")</f>
        <v>19800</v>
      </c>
      <c r="AR88" s="29">
        <f>[1]!snldata("12",$D88, "224013", "2016Y")</f>
        <v>125</v>
      </c>
      <c r="AS88" s="29">
        <f>[1]!snldata("12",$D88, "224013", "2015Y")</f>
        <v>158</v>
      </c>
      <c r="AT88" s="29">
        <f>[1]!snldata("12",$D88, "224013", "2014Y")</f>
        <v>1912</v>
      </c>
      <c r="AU88" s="29">
        <f>[1]!snldata("12",$D88, "224013", "2013Y")</f>
        <v>244</v>
      </c>
      <c r="AV88" s="29">
        <f>[1]!snldata("12",$D88, "224013", "2012Y")</f>
        <v>441</v>
      </c>
      <c r="AW88" s="27">
        <f>[1]!snldata("12",$D88, "224015", "2016Y")</f>
        <v>9.9028663490144022E-3</v>
      </c>
      <c r="AX88" s="27">
        <f>[1]!snldata("12",$D88, "224015", "2015Y")</f>
        <v>1.2551516826976547E-2</v>
      </c>
      <c r="AY88" s="27">
        <f>[1]!snldata("12",$D88, "224015", "2014Y")</f>
        <v>0.15188924160239972</v>
      </c>
      <c r="AZ88" s="27">
        <f>[1]!snldata("12",$D88, "224015", "2013Y")</f>
        <v>1.9383355099887832E-2</v>
      </c>
      <c r="BA88" s="27">
        <f>[1]!snldata("12",$D88, "224015", "2012Y")</f>
        <v>3.4937312479322816E-2</v>
      </c>
      <c r="BB88" s="27">
        <f>[1]!snldata("12",$D88, "249583", "12/31/2016")</f>
        <v>253.72259299999999</v>
      </c>
      <c r="BC88" s="27">
        <f>[1]!snldata("12",$D88, "249583", "12/31/2015")</f>
        <v>248.01817500000001</v>
      </c>
      <c r="BD88" s="27">
        <f>[1]!snldata("12",$D88, "249583", "12/31/2014")</f>
        <v>96.994375000000005</v>
      </c>
      <c r="BE88" s="27">
        <f>[1]!snldata("12",$D88, "249583", "12/31/2013")</f>
        <v>263.457402</v>
      </c>
      <c r="BF88" s="27">
        <f>[1]!snldata("12",$D88, "249583", "12/31/2012")</f>
        <v>285.13644199999999</v>
      </c>
      <c r="BG88" s="27">
        <f>[1]!snldata("12",$D88, "249588", "12/31/2016")</f>
        <v>4.4315090000000001</v>
      </c>
      <c r="BH88" s="27">
        <f>[1]!snldata("12",$D88, "249588", "12/31/2015")</f>
        <v>4.046138</v>
      </c>
      <c r="BI88" s="27">
        <f>[1]!snldata("12",$D88, "249588", "12/31/2014")</f>
        <v>4.2127100000000004</v>
      </c>
      <c r="BJ88" s="27">
        <f>[1]!snldata("12",$D88, "249588", "12/31/2013")</f>
        <v>4.7435960000000001</v>
      </c>
      <c r="BK88" s="27">
        <f>[1]!snldata("12",$D88, "249588", "12/31/2012")</f>
        <v>4.9484069999999996</v>
      </c>
      <c r="BL88" s="27">
        <f>[1]!snldata("12",$D88, "249589", "12/31/2016")</f>
        <v>5525.302909</v>
      </c>
      <c r="BM88" s="27">
        <f>[1]!snldata("12",$D88, "249589", "12/31/2015")</f>
        <v>4208.9351470000001</v>
      </c>
      <c r="BN88" s="27">
        <f>[1]!snldata("12",$D88, "249589", "12/31/2014")</f>
        <v>751.09584900000004</v>
      </c>
      <c r="BO88" s="27">
        <f>[1]!snldata("12",$D88, "249589", "12/31/2013")</f>
        <v>3433.0384239999998</v>
      </c>
      <c r="BP88" s="27">
        <f>[1]!snldata("12",$D88, "249589", "12/31/2012")</f>
        <v>2324.15915</v>
      </c>
      <c r="BQ88" s="16" t="str">
        <f>[1]!snldata("12",$D88, "249597", "12/31/2016")</f>
        <v>EIA 923 based on unit capacity allocation</v>
      </c>
      <c r="BR88" s="29" t="str">
        <f>[1]!snldata("12",$D88, "225552", "2016Y")</f>
        <v>NA</v>
      </c>
    </row>
    <row r="89" spans="1:70" x14ac:dyDescent="0.2">
      <c r="A89" s="14" t="s">
        <v>145</v>
      </c>
      <c r="C89" s="15" t="s">
        <v>231</v>
      </c>
      <c r="D89" s="15">
        <v>7334</v>
      </c>
      <c r="E89" s="24" t="str">
        <f>[1]!snldata("12",D89,"229507")</f>
        <v>Midwest Generation, LLC</v>
      </c>
      <c r="F89" s="24" t="str">
        <f>[1]!snldata("12",D89, "221692")</f>
        <v>Midwest Generation EME LLC</v>
      </c>
      <c r="G89" s="48">
        <v>510</v>
      </c>
      <c r="J89" s="42">
        <f>[1]!snldata("12",D89,"221708")</f>
        <v>100</v>
      </c>
      <c r="K89" s="25" t="str">
        <f>IFERROR([1]!snldata("12",D89, "221969"),0)</f>
        <v>NA</v>
      </c>
      <c r="L89" s="51" t="s">
        <v>14</v>
      </c>
      <c r="M89" s="24" t="str">
        <f>[1]!snldata("12",D89, "241198")</f>
        <v>Steam Turbine</v>
      </c>
      <c r="N89" s="24" t="str">
        <f>[1]!snldata("12",D89, "221981")</f>
        <v>Coal</v>
      </c>
      <c r="O89" s="24" t="str">
        <f>[1]!snldata("12",D89, "246613")</f>
        <v/>
      </c>
      <c r="P89" s="24">
        <f>[1]!snldata("12",D89, "221972")</f>
        <v>1955</v>
      </c>
      <c r="Q89" s="24" t="str">
        <f>[1]!snldata("12",D89, "229687")</f>
        <v>RFC</v>
      </c>
      <c r="R89" s="24" t="str">
        <f>[1]!snldata("12",D89, "229688")</f>
        <v>R-PJM</v>
      </c>
      <c r="S89" s="24" t="str">
        <f>[1]!snldata("12",D89, "231906")</f>
        <v>PJM</v>
      </c>
      <c r="U89" s="24" t="str">
        <f>[1]!snldata("12",D89, "221802")</f>
        <v>IL</v>
      </c>
      <c r="V89" s="24" t="str">
        <f>[1]!snldata("12",D89, "221801")</f>
        <v>Will</v>
      </c>
      <c r="W89" s="24" t="str">
        <f>[1]!snldata("12",D89, "221800")</f>
        <v>Romeoville</v>
      </c>
      <c r="X89" s="16" t="str">
        <f>[1]!snldata("12",D89, "241235")</f>
        <v>NA</v>
      </c>
      <c r="Y89" s="16" t="str">
        <f>[1]!snldata("12",D89, "241236")</f>
        <v>NA</v>
      </c>
      <c r="Z89" s="27" t="str">
        <f>[1]!snldata("12",D89,"241233")</f>
        <v>NA</v>
      </c>
      <c r="AA89" s="28" t="str">
        <f>[1]!snldata("12",D89, "222074")</f>
        <v/>
      </c>
      <c r="AB89" s="16" t="str">
        <f>[1]!snldata("12",$D89, "229694")</f>
        <v>Acid Rain</v>
      </c>
      <c r="AC89" s="16" t="str">
        <f>[1]!snldata("12",$D89, "229695")</f>
        <v>CAIR NOx Ozone Season</v>
      </c>
      <c r="AD89" s="16" t="str">
        <f>[1]!snldata("12",$D89, "229697")</f>
        <v/>
      </c>
      <c r="AE89" s="16" t="str">
        <f>[1]!snldata("12",$D89, "222078")</f>
        <v>No</v>
      </c>
      <c r="AF89" s="16" t="str">
        <f>[1]!snldata("12",$D89, "255708")</f>
        <v>Yes</v>
      </c>
      <c r="AG89" s="16" t="str">
        <f>[1]!snldata("12",D89, "243303")</f>
        <v/>
      </c>
      <c r="AH89" s="29">
        <f>[1]!snldata("12",D89, "249581", "12/31/2016")</f>
        <v>22126868</v>
      </c>
      <c r="AI89" s="29">
        <f>[1]!snldata("12",$D89, "249581", "12/31/2015")</f>
        <v>27359109</v>
      </c>
      <c r="AJ89" s="29">
        <f>[1]!snldata("12",$D89, "249581", "12/31/2014")</f>
        <v>42190036</v>
      </c>
      <c r="AK89" s="29">
        <f>[1]!snldata("12",$D89, "249581", "12/31/2013")</f>
        <v>40227001</v>
      </c>
      <c r="AL89" s="29">
        <f>[1]!snldata("12",$D89, "249581", "12/31/2012")</f>
        <v>35397141</v>
      </c>
      <c r="AM89" s="29">
        <f>[1]!snldata("12",$D89, "224014", "2016Y")</f>
        <v>10473</v>
      </c>
      <c r="AN89" s="29">
        <f>[1]!snldata("12",$D89, "224014", "2015Y")</f>
        <v>9792</v>
      </c>
      <c r="AO89" s="29">
        <f>[1]!snldata("12",$D89, "224014", "2014Y")</f>
        <v>10360</v>
      </c>
      <c r="AP89" s="29">
        <f>[1]!snldata("12",$D89, "224014", "2013Y")</f>
        <v>10395</v>
      </c>
      <c r="AQ89" s="29">
        <f>[1]!snldata("12",$D89, "224014", "2012Y")</f>
        <v>10924</v>
      </c>
      <c r="AR89" s="29">
        <f>[1]!snldata("12",$D89, "224013", "2016Y")</f>
        <v>2112720</v>
      </c>
      <c r="AS89" s="29">
        <f>[1]!snldata("12",$D89, "224013", "2015Y")</f>
        <v>2794123</v>
      </c>
      <c r="AT89" s="29">
        <f>[1]!snldata("12",$D89, "224013", "2014Y")</f>
        <v>4072414</v>
      </c>
      <c r="AU89" s="29">
        <f>[1]!snldata("12",$D89, "224013", "2013Y")</f>
        <v>3869711</v>
      </c>
      <c r="AV89" s="29">
        <f>[1]!snldata("12",$D89, "224013", "2012Y")</f>
        <v>3240206</v>
      </c>
      <c r="AW89" s="27">
        <f>[1]!snldata("12",$D89, "224015", "2016Y")</f>
        <v>46.253678015973101</v>
      </c>
      <c r="AX89" s="27">
        <f>[1]!snldata("12",$D89, "224015", "2015Y")</f>
        <v>40.788211353630196</v>
      </c>
      <c r="AY89" s="27">
        <f>[1]!snldata("12",$D89, "224015", "2014Y")</f>
        <v>59.448522112835605</v>
      </c>
      <c r="AZ89" s="27">
        <f>[1]!snldata("12",$D89, "224015", "2013Y")</f>
        <v>56.489492461666025</v>
      </c>
      <c r="BA89" s="27">
        <f>[1]!snldata("12",$D89, "224015", "2012Y")</f>
        <v>47.170832576318716</v>
      </c>
      <c r="BB89" s="27">
        <f>[1]!snldata("12",$D89, "249583", "12/31/2016")</f>
        <v>3.7337560000000001</v>
      </c>
      <c r="BC89" s="27">
        <f>[1]!snldata("12",$D89, "249583", "12/31/2015")</f>
        <v>2.9369040000000002</v>
      </c>
      <c r="BD89" s="27">
        <f>[1]!snldata("12",$D89, "249583", "12/31/2014")</f>
        <v>2.7889930000000001</v>
      </c>
      <c r="BE89" s="27">
        <f>[1]!snldata("12",$D89, "249583", "12/31/2013")</f>
        <v>2.9254980000000002</v>
      </c>
      <c r="BF89" s="27">
        <f>[1]!snldata("12",$D89, "249583", "12/31/2012")</f>
        <v>3.366676</v>
      </c>
      <c r="BG89" s="27">
        <f>[1]!snldata("12",$D89, "249588", "12/31/2016")</f>
        <v>26.063113999999999</v>
      </c>
      <c r="BH89" s="27">
        <f>[1]!snldata("12",$D89, "249588", "12/31/2015")</f>
        <v>21.816476000000002</v>
      </c>
      <c r="BI89" s="27">
        <f>[1]!snldata("12",$D89, "249588", "12/31/2014")</f>
        <v>25.866323000000001</v>
      </c>
      <c r="BJ89" s="27">
        <f>[1]!snldata("12",$D89, "249588", "12/31/2013")</f>
        <v>25.185404999999999</v>
      </c>
      <c r="BK89" s="27">
        <f>[1]!snldata("12",$D89, "249588", "12/31/2012")</f>
        <v>26.358630000000002</v>
      </c>
      <c r="BL89" s="27">
        <f>[1]!snldata("12",$D89, "249589", "12/31/2016")</f>
        <v>28.060779</v>
      </c>
      <c r="BM89" s="27">
        <f>[1]!snldata("12",$D89, "249589", "12/31/2015")</f>
        <v>25.430229000000001</v>
      </c>
      <c r="BN89" s="27">
        <f>[1]!snldata("12",$D89, "249589", "12/31/2014")</f>
        <v>27.684982999999999</v>
      </c>
      <c r="BO89" s="27">
        <f>[1]!snldata("12",$D89, "249589", "12/31/2013")</f>
        <v>26.339541000000001</v>
      </c>
      <c r="BP89" s="27">
        <f>[1]!snldata("12",$D89, "249589", "12/31/2012")</f>
        <v>29.879467000000002</v>
      </c>
      <c r="BQ89" s="16" t="str">
        <f>[1]!snldata("12",$D89, "249597", "12/31/2016")</f>
        <v>EIA 923 (767 - Page 4 Generator Data)</v>
      </c>
      <c r="BR89" s="29" t="str">
        <f>[1]!snldata("12",$D89, "225552", "2016Y")</f>
        <v>NA</v>
      </c>
    </row>
    <row r="90" spans="1:70" x14ac:dyDescent="0.2">
      <c r="A90" s="14" t="s">
        <v>145</v>
      </c>
      <c r="C90" s="15" t="s">
        <v>232</v>
      </c>
      <c r="F90" s="24" t="str">
        <f>[1]!snldata("12",D90, "221692")</f>
        <v/>
      </c>
      <c r="G90" s="48">
        <v>78</v>
      </c>
      <c r="J90" s="42" t="str">
        <f>[1]!snldata("12",D90,"221708")</f>
        <v>NA</v>
      </c>
      <c r="K90" s="25" t="str">
        <f>IFERROR([1]!snldata("12",D90, "221969"),0)</f>
        <v>NA</v>
      </c>
      <c r="L90" s="51" t="s">
        <v>14</v>
      </c>
      <c r="M90" s="24" t="str">
        <f>[1]!snldata("12",D90, "241198")</f>
        <v/>
      </c>
      <c r="N90" s="24" t="str">
        <f>[1]!snldata("12",D90, "221981")</f>
        <v/>
      </c>
      <c r="O90" s="24" t="str">
        <f>[1]!snldata("12",D90, "246613")</f>
        <v/>
      </c>
      <c r="P90" s="24" t="str">
        <f>[1]!snldata("12",D90, "221972")</f>
        <v>NA</v>
      </c>
      <c r="Q90" s="24" t="str">
        <f>[1]!snldata("12",D90, "229687")</f>
        <v/>
      </c>
      <c r="R90" s="24" t="str">
        <f>[1]!snldata("12",D90, "229688")</f>
        <v/>
      </c>
      <c r="S90" s="24" t="str">
        <f>[1]!snldata("12",D90, "231906")</f>
        <v/>
      </c>
      <c r="U90" s="24" t="str">
        <f>[1]!snldata("12",D90, "221802")</f>
        <v/>
      </c>
      <c r="V90" s="24" t="str">
        <f>[1]!snldata("12",D90, "221801")</f>
        <v/>
      </c>
      <c r="W90" s="24" t="str">
        <f>[1]!snldata("12",D90, "221800")</f>
        <v/>
      </c>
      <c r="X90" s="16" t="str">
        <f>[1]!snldata("12",D90, "241235")</f>
        <v>NA</v>
      </c>
      <c r="Y90" s="16" t="str">
        <f>[1]!snldata("12",D90, "241236")</f>
        <v>NA</v>
      </c>
      <c r="Z90" s="27" t="str">
        <f>[1]!snldata("12",D90,"241233")</f>
        <v>NA</v>
      </c>
      <c r="AA90" s="28" t="str">
        <f>[1]!snldata("12",D90, "222074")</f>
        <v/>
      </c>
      <c r="AB90" s="16" t="str">
        <f>[1]!snldata("12",$D90, "229694")</f>
        <v/>
      </c>
      <c r="AC90" s="16" t="str">
        <f>[1]!snldata("12",$D90, "229695")</f>
        <v/>
      </c>
      <c r="AD90" s="16" t="str">
        <f>[1]!snldata("12",$D90, "229697")</f>
        <v/>
      </c>
      <c r="AG90" s="16" t="str">
        <f>[1]!snldata("12",D90, "243303")</f>
        <v/>
      </c>
      <c r="AH90" s="29" t="str">
        <f>[1]!snldata("12",D90, "249581", "12/31/2016")</f>
        <v>NA</v>
      </c>
      <c r="AI90" s="29" t="str">
        <f>[1]!snldata("12",$D90, "249581", "12/31/2015")</f>
        <v>NA</v>
      </c>
      <c r="AJ90" s="29" t="str">
        <f>[1]!snldata("12",$D90, "249581", "12/31/2014")</f>
        <v>NA</v>
      </c>
      <c r="AK90" s="29" t="str">
        <f>[1]!snldata("12",$D90, "249581", "12/31/2013")</f>
        <v>NA</v>
      </c>
      <c r="AL90" s="29" t="str">
        <f>[1]!snldata("12",$D90, "249581", "12/31/2012")</f>
        <v>NA</v>
      </c>
      <c r="AM90" s="29" t="str">
        <f>[1]!snldata("12",$D90, "224014", "2016Y")</f>
        <v>NA</v>
      </c>
      <c r="AN90" s="29" t="str">
        <f>[1]!snldata("12",$D90, "224014", "2015Y")</f>
        <v>NA</v>
      </c>
      <c r="AO90" s="29" t="str">
        <f>[1]!snldata("12",$D90, "224014", "2014Y")</f>
        <v>NA</v>
      </c>
      <c r="AP90" s="29" t="str">
        <f>[1]!snldata("12",$D90, "224014", "2013Y")</f>
        <v>NA</v>
      </c>
      <c r="AQ90" s="29" t="str">
        <f>[1]!snldata("12",$D90, "224014", "2012Y")</f>
        <v>NA</v>
      </c>
      <c r="AR90" s="29" t="str">
        <f>[1]!snldata("12",$D90, "224013", "2016Y")</f>
        <v>NA</v>
      </c>
      <c r="AS90" s="29" t="str">
        <f>[1]!snldata("12",$D90, "224013", "2015Y")</f>
        <v>NA</v>
      </c>
      <c r="AT90" s="29" t="str">
        <f>[1]!snldata("12",$D90, "224013", "2014Y")</f>
        <v>NA</v>
      </c>
      <c r="AU90" s="29" t="str">
        <f>[1]!snldata("12",$D90, "224013", "2013Y")</f>
        <v>NA</v>
      </c>
      <c r="AV90" s="29" t="str">
        <f>[1]!snldata("12",$D90, "224013", "2012Y")</f>
        <v>NA</v>
      </c>
      <c r="AW90" s="27" t="str">
        <f>[1]!snldata("12",$D90, "224015", "2016Y")</f>
        <v>NA</v>
      </c>
      <c r="AX90" s="27" t="str">
        <f>[1]!snldata("12",$D90, "224015", "2015Y")</f>
        <v>NA</v>
      </c>
      <c r="AY90" s="27" t="str">
        <f>[1]!snldata("12",$D90, "224015", "2014Y")</f>
        <v>NA</v>
      </c>
      <c r="AZ90" s="27" t="str">
        <f>[1]!snldata("12",$D90, "224015", "2013Y")</f>
        <v>NA</v>
      </c>
      <c r="BA90" s="27" t="str">
        <f>[1]!snldata("12",$D90, "224015", "2012Y")</f>
        <v>NA</v>
      </c>
      <c r="BB90" s="27" t="str">
        <f>[1]!snldata("12",$D90, "249583", "12/31/2016")</f>
        <v>NA</v>
      </c>
      <c r="BC90" s="27" t="str">
        <f>[1]!snldata("12",$D90, "249583", "12/31/2015")</f>
        <v>NA</v>
      </c>
      <c r="BD90" s="27" t="str">
        <f>[1]!snldata("12",$D90, "249583", "12/31/2014")</f>
        <v>NA</v>
      </c>
      <c r="BE90" s="27" t="str">
        <f>[1]!snldata("12",$D90, "249583", "12/31/2013")</f>
        <v>NA</v>
      </c>
      <c r="BF90" s="27" t="str">
        <f>[1]!snldata("12",$D90, "249583", "12/31/2012")</f>
        <v>NA</v>
      </c>
      <c r="BG90" s="27" t="str">
        <f>[1]!snldata("12",$D90, "249588", "12/31/2016")</f>
        <v>NA</v>
      </c>
      <c r="BH90" s="27" t="str">
        <f>[1]!snldata("12",$D90, "249588", "12/31/2015")</f>
        <v>NA</v>
      </c>
      <c r="BI90" s="27" t="str">
        <f>[1]!snldata("12",$D90, "249588", "12/31/2014")</f>
        <v>NA</v>
      </c>
      <c r="BJ90" s="27" t="str">
        <f>[1]!snldata("12",$D90, "249588", "12/31/2013")</f>
        <v>NA</v>
      </c>
      <c r="BK90" s="27" t="str">
        <f>[1]!snldata("12",$D90, "249588", "12/31/2012")</f>
        <v>NA</v>
      </c>
      <c r="BL90" s="27" t="str">
        <f>[1]!snldata("12",$D90, "249589", "12/31/2016")</f>
        <v>NA</v>
      </c>
      <c r="BM90" s="27" t="str">
        <f>[1]!snldata("12",$D90, "249589", "12/31/2015")</f>
        <v>NA</v>
      </c>
      <c r="BN90" s="27" t="str">
        <f>[1]!snldata("12",$D90, "249589", "12/31/2014")</f>
        <v>NA</v>
      </c>
      <c r="BO90" s="27" t="str">
        <f>[1]!snldata("12",$D90, "249589", "12/31/2013")</f>
        <v>NA</v>
      </c>
      <c r="BP90" s="27" t="str">
        <f>[1]!snldata("12",$D90, "249589", "12/31/2012")</f>
        <v>NA</v>
      </c>
      <c r="BQ90" s="16" t="str">
        <f>[1]!snldata("12",$D90, "249597", "12/31/2016")</f>
        <v/>
      </c>
      <c r="BR90" s="29" t="str">
        <f>[1]!snldata("12",$D90, "225552", "2016Y")</f>
        <v>NA</v>
      </c>
    </row>
    <row r="91" spans="1:70" x14ac:dyDescent="0.2">
      <c r="A91" s="14" t="s">
        <v>145</v>
      </c>
      <c r="C91" s="15" t="s">
        <v>233</v>
      </c>
      <c r="F91" s="24" t="str">
        <f>[1]!snldata("12",D91, "221692")</f>
        <v/>
      </c>
      <c r="G91" s="48">
        <v>14</v>
      </c>
      <c r="J91" s="42" t="str">
        <f>[1]!snldata("12",D91,"221708")</f>
        <v>NA</v>
      </c>
      <c r="K91" s="25" t="str">
        <f>IFERROR([1]!snldata("12",D91, "221969"),0)</f>
        <v>NA</v>
      </c>
      <c r="L91" s="51" t="s">
        <v>14</v>
      </c>
      <c r="M91" s="24" t="str">
        <f>[1]!snldata("12",D91, "241198")</f>
        <v/>
      </c>
      <c r="N91" s="24" t="str">
        <f>[1]!snldata("12",D91, "221981")</f>
        <v/>
      </c>
      <c r="O91" s="24" t="str">
        <f>[1]!snldata("12",D91, "246613")</f>
        <v/>
      </c>
      <c r="P91" s="24" t="str">
        <f>[1]!snldata("12",D91, "221972")</f>
        <v>NA</v>
      </c>
      <c r="Q91" s="24" t="str">
        <f>[1]!snldata("12",D91, "229687")</f>
        <v/>
      </c>
      <c r="R91" s="24" t="str">
        <f>[1]!snldata("12",D91, "229688")</f>
        <v/>
      </c>
      <c r="S91" s="24" t="str">
        <f>[1]!snldata("12",D91, "231906")</f>
        <v/>
      </c>
      <c r="U91" s="24" t="str">
        <f>[1]!snldata("12",D91, "221802")</f>
        <v/>
      </c>
      <c r="V91" s="24" t="str">
        <f>[1]!snldata("12",D91, "221801")</f>
        <v/>
      </c>
      <c r="W91" s="24" t="str">
        <f>[1]!snldata("12",D91, "221800")</f>
        <v/>
      </c>
      <c r="X91" s="16" t="str">
        <f>[1]!snldata("12",D91, "241235")</f>
        <v>NA</v>
      </c>
      <c r="Y91" s="16" t="str">
        <f>[1]!snldata("12",D91, "241236")</f>
        <v>NA</v>
      </c>
      <c r="Z91" s="27" t="str">
        <f>[1]!snldata("12",D91,"241233")</f>
        <v>NA</v>
      </c>
      <c r="AA91" s="28" t="str">
        <f>[1]!snldata("12",D91, "222074")</f>
        <v/>
      </c>
      <c r="AB91" s="16" t="str">
        <f>[1]!snldata("12",$D91, "229694")</f>
        <v/>
      </c>
      <c r="AC91" s="16" t="str">
        <f>[1]!snldata("12",$D91, "229695")</f>
        <v/>
      </c>
      <c r="AD91" s="16" t="str">
        <f>[1]!snldata("12",$D91, "229697")</f>
        <v/>
      </c>
      <c r="AG91" s="16" t="str">
        <f>[1]!snldata("12",D91, "243303")</f>
        <v/>
      </c>
      <c r="AH91" s="29" t="str">
        <f>[1]!snldata("12",D91, "249581", "12/31/2016")</f>
        <v>NA</v>
      </c>
      <c r="AI91" s="29" t="str">
        <f>[1]!snldata("12",$D91, "249581", "12/31/2015")</f>
        <v>NA</v>
      </c>
      <c r="AJ91" s="29" t="str">
        <f>[1]!snldata("12",$D91, "249581", "12/31/2014")</f>
        <v>NA</v>
      </c>
      <c r="AK91" s="29" t="str">
        <f>[1]!snldata("12",$D91, "249581", "12/31/2013")</f>
        <v>NA</v>
      </c>
      <c r="AL91" s="29" t="str">
        <f>[1]!snldata("12",$D91, "249581", "12/31/2012")</f>
        <v>NA</v>
      </c>
      <c r="AM91" s="29" t="str">
        <f>[1]!snldata("12",$D91, "224014", "2016Y")</f>
        <v>NA</v>
      </c>
      <c r="AN91" s="29" t="str">
        <f>[1]!snldata("12",$D91, "224014", "2015Y")</f>
        <v>NA</v>
      </c>
      <c r="AO91" s="29" t="str">
        <f>[1]!snldata("12",$D91, "224014", "2014Y")</f>
        <v>NA</v>
      </c>
      <c r="AP91" s="29" t="str">
        <f>[1]!snldata("12",$D91, "224014", "2013Y")</f>
        <v>NA</v>
      </c>
      <c r="AQ91" s="29" t="str">
        <f>[1]!snldata("12",$D91, "224014", "2012Y")</f>
        <v>NA</v>
      </c>
      <c r="AR91" s="29" t="str">
        <f>[1]!snldata("12",$D91, "224013", "2016Y")</f>
        <v>NA</v>
      </c>
      <c r="AS91" s="29" t="str">
        <f>[1]!snldata("12",$D91, "224013", "2015Y")</f>
        <v>NA</v>
      </c>
      <c r="AT91" s="29" t="str">
        <f>[1]!snldata("12",$D91, "224013", "2014Y")</f>
        <v>NA</v>
      </c>
      <c r="AU91" s="29" t="str">
        <f>[1]!snldata("12",$D91, "224013", "2013Y")</f>
        <v>NA</v>
      </c>
      <c r="AV91" s="29" t="str">
        <f>[1]!snldata("12",$D91, "224013", "2012Y")</f>
        <v>NA</v>
      </c>
      <c r="AW91" s="27" t="str">
        <f>[1]!snldata("12",$D91, "224015", "2016Y")</f>
        <v>NA</v>
      </c>
      <c r="AX91" s="27" t="str">
        <f>[1]!snldata("12",$D91, "224015", "2015Y")</f>
        <v>NA</v>
      </c>
      <c r="AY91" s="27" t="str">
        <f>[1]!snldata("12",$D91, "224015", "2014Y")</f>
        <v>NA</v>
      </c>
      <c r="AZ91" s="27" t="str">
        <f>[1]!snldata("12",$D91, "224015", "2013Y")</f>
        <v>NA</v>
      </c>
      <c r="BA91" s="27" t="str">
        <f>[1]!snldata("12",$D91, "224015", "2012Y")</f>
        <v>NA</v>
      </c>
      <c r="BB91" s="27" t="str">
        <f>[1]!snldata("12",$D91, "249583", "12/31/2016")</f>
        <v>NA</v>
      </c>
      <c r="BC91" s="27" t="str">
        <f>[1]!snldata("12",$D91, "249583", "12/31/2015")</f>
        <v>NA</v>
      </c>
      <c r="BD91" s="27" t="str">
        <f>[1]!snldata("12",$D91, "249583", "12/31/2014")</f>
        <v>NA</v>
      </c>
      <c r="BE91" s="27" t="str">
        <f>[1]!snldata("12",$D91, "249583", "12/31/2013")</f>
        <v>NA</v>
      </c>
      <c r="BF91" s="27" t="str">
        <f>[1]!snldata("12",$D91, "249583", "12/31/2012")</f>
        <v>NA</v>
      </c>
      <c r="BG91" s="27" t="str">
        <f>[1]!snldata("12",$D91, "249588", "12/31/2016")</f>
        <v>NA</v>
      </c>
      <c r="BH91" s="27" t="str">
        <f>[1]!snldata("12",$D91, "249588", "12/31/2015")</f>
        <v>NA</v>
      </c>
      <c r="BI91" s="27" t="str">
        <f>[1]!snldata("12",$D91, "249588", "12/31/2014")</f>
        <v>NA</v>
      </c>
      <c r="BJ91" s="27" t="str">
        <f>[1]!snldata("12",$D91, "249588", "12/31/2013")</f>
        <v>NA</v>
      </c>
      <c r="BK91" s="27" t="str">
        <f>[1]!snldata("12",$D91, "249588", "12/31/2012")</f>
        <v>NA</v>
      </c>
      <c r="BL91" s="27" t="str">
        <f>[1]!snldata("12",$D91, "249589", "12/31/2016")</f>
        <v>NA</v>
      </c>
      <c r="BM91" s="27" t="str">
        <f>[1]!snldata("12",$D91, "249589", "12/31/2015")</f>
        <v>NA</v>
      </c>
      <c r="BN91" s="27" t="str">
        <f>[1]!snldata("12",$D91, "249589", "12/31/2014")</f>
        <v>NA</v>
      </c>
      <c r="BO91" s="27" t="str">
        <f>[1]!snldata("12",$D91, "249589", "12/31/2013")</f>
        <v>NA</v>
      </c>
      <c r="BP91" s="27" t="str">
        <f>[1]!snldata("12",$D91, "249589", "12/31/2012")</f>
        <v>NA</v>
      </c>
      <c r="BQ91" s="16" t="str">
        <f>[1]!snldata("12",$D91, "249597", "12/31/2016")</f>
        <v/>
      </c>
      <c r="BR91" s="29" t="str">
        <f>[1]!snldata("12",$D91, "225552", "2016Y")</f>
        <v>NA</v>
      </c>
    </row>
    <row r="92" spans="1:70" x14ac:dyDescent="0.2">
      <c r="A92" s="14" t="s">
        <v>145</v>
      </c>
      <c r="C92" s="15" t="s">
        <v>234</v>
      </c>
      <c r="F92" s="24" t="str">
        <f>[1]!snldata("12",D92, "221692")</f>
        <v/>
      </c>
      <c r="G92" s="48">
        <v>142</v>
      </c>
      <c r="J92" s="42" t="str">
        <f>[1]!snldata("12",D92,"221708")</f>
        <v>NA</v>
      </c>
      <c r="K92" s="25" t="str">
        <f>IFERROR([1]!snldata("12",D92, "221969"),0)</f>
        <v>NA</v>
      </c>
      <c r="L92" s="51" t="s">
        <v>14</v>
      </c>
      <c r="M92" s="24" t="str">
        <f>[1]!snldata("12",D92, "241198")</f>
        <v/>
      </c>
      <c r="N92" s="24" t="str">
        <f>[1]!snldata("12",D92, "221981")</f>
        <v/>
      </c>
      <c r="O92" s="24" t="str">
        <f>[1]!snldata("12",D92, "246613")</f>
        <v/>
      </c>
      <c r="P92" s="24" t="str">
        <f>[1]!snldata("12",D92, "221972")</f>
        <v>NA</v>
      </c>
      <c r="Q92" s="24" t="str">
        <f>[1]!snldata("12",D92, "229687")</f>
        <v/>
      </c>
      <c r="R92" s="24" t="str">
        <f>[1]!snldata("12",D92, "229688")</f>
        <v/>
      </c>
      <c r="S92" s="24" t="str">
        <f>[1]!snldata("12",D92, "231906")</f>
        <v/>
      </c>
      <c r="U92" s="24" t="str">
        <f>[1]!snldata("12",D92, "221802")</f>
        <v/>
      </c>
      <c r="V92" s="24" t="str">
        <f>[1]!snldata("12",D92, "221801")</f>
        <v/>
      </c>
      <c r="W92" s="24" t="str">
        <f>[1]!snldata("12",D92, "221800")</f>
        <v/>
      </c>
      <c r="X92" s="16" t="str">
        <f>[1]!snldata("12",D92, "241235")</f>
        <v>NA</v>
      </c>
      <c r="Y92" s="16" t="str">
        <f>[1]!snldata("12",D92, "241236")</f>
        <v>NA</v>
      </c>
      <c r="Z92" s="27" t="str">
        <f>[1]!snldata("12",D92,"241233")</f>
        <v>NA</v>
      </c>
      <c r="AA92" s="28" t="str">
        <f>[1]!snldata("12",D92, "222074")</f>
        <v/>
      </c>
      <c r="AB92" s="16" t="str">
        <f>[1]!snldata("12",$D92, "229694")</f>
        <v/>
      </c>
      <c r="AC92" s="16" t="str">
        <f>[1]!snldata("12",$D92, "229695")</f>
        <v/>
      </c>
      <c r="AD92" s="16" t="str">
        <f>[1]!snldata("12",$D92, "229697")</f>
        <v/>
      </c>
      <c r="AG92" s="16" t="str">
        <f>[1]!snldata("12",D92, "243303")</f>
        <v/>
      </c>
      <c r="AH92" s="29" t="str">
        <f>[1]!snldata("12",D92, "249581", "12/31/2016")</f>
        <v>NA</v>
      </c>
      <c r="AI92" s="29" t="str">
        <f>[1]!snldata("12",$D92, "249581", "12/31/2015")</f>
        <v>NA</v>
      </c>
      <c r="AJ92" s="29" t="str">
        <f>[1]!snldata("12",$D92, "249581", "12/31/2014")</f>
        <v>NA</v>
      </c>
      <c r="AK92" s="29" t="str">
        <f>[1]!snldata("12",$D92, "249581", "12/31/2013")</f>
        <v>NA</v>
      </c>
      <c r="AL92" s="29" t="str">
        <f>[1]!snldata("12",$D92, "249581", "12/31/2012")</f>
        <v>NA</v>
      </c>
      <c r="AM92" s="29" t="str">
        <f>[1]!snldata("12",$D92, "224014", "2016Y")</f>
        <v>NA</v>
      </c>
      <c r="AN92" s="29" t="str">
        <f>[1]!snldata("12",$D92, "224014", "2015Y")</f>
        <v>NA</v>
      </c>
      <c r="AO92" s="29" t="str">
        <f>[1]!snldata("12",$D92, "224014", "2014Y")</f>
        <v>NA</v>
      </c>
      <c r="AP92" s="29" t="str">
        <f>[1]!snldata("12",$D92, "224014", "2013Y")</f>
        <v>NA</v>
      </c>
      <c r="AQ92" s="29" t="str">
        <f>[1]!snldata("12",$D92, "224014", "2012Y")</f>
        <v>NA</v>
      </c>
      <c r="AR92" s="29" t="str">
        <f>[1]!snldata("12",$D92, "224013", "2016Y")</f>
        <v>NA</v>
      </c>
      <c r="AS92" s="29" t="str">
        <f>[1]!snldata("12",$D92, "224013", "2015Y")</f>
        <v>NA</v>
      </c>
      <c r="AT92" s="29" t="str">
        <f>[1]!snldata("12",$D92, "224013", "2014Y")</f>
        <v>NA</v>
      </c>
      <c r="AU92" s="29" t="str">
        <f>[1]!snldata("12",$D92, "224013", "2013Y")</f>
        <v>NA</v>
      </c>
      <c r="AV92" s="29" t="str">
        <f>[1]!snldata("12",$D92, "224013", "2012Y")</f>
        <v>NA</v>
      </c>
      <c r="AW92" s="27" t="str">
        <f>[1]!snldata("12",$D92, "224015", "2016Y")</f>
        <v>NA</v>
      </c>
      <c r="AX92" s="27" t="str">
        <f>[1]!snldata("12",$D92, "224015", "2015Y")</f>
        <v>NA</v>
      </c>
      <c r="AY92" s="27" t="str">
        <f>[1]!snldata("12",$D92, "224015", "2014Y")</f>
        <v>NA</v>
      </c>
      <c r="AZ92" s="27" t="str">
        <f>[1]!snldata("12",$D92, "224015", "2013Y")</f>
        <v>NA</v>
      </c>
      <c r="BA92" s="27" t="str">
        <f>[1]!snldata("12",$D92, "224015", "2012Y")</f>
        <v>NA</v>
      </c>
      <c r="BB92" s="27" t="str">
        <f>[1]!snldata("12",$D92, "249583", "12/31/2016")</f>
        <v>NA</v>
      </c>
      <c r="BC92" s="27" t="str">
        <f>[1]!snldata("12",$D92, "249583", "12/31/2015")</f>
        <v>NA</v>
      </c>
      <c r="BD92" s="27" t="str">
        <f>[1]!snldata("12",$D92, "249583", "12/31/2014")</f>
        <v>NA</v>
      </c>
      <c r="BE92" s="27" t="str">
        <f>[1]!snldata("12",$D92, "249583", "12/31/2013")</f>
        <v>NA</v>
      </c>
      <c r="BF92" s="27" t="str">
        <f>[1]!snldata("12",$D92, "249583", "12/31/2012")</f>
        <v>NA</v>
      </c>
      <c r="BG92" s="27" t="str">
        <f>[1]!snldata("12",$D92, "249588", "12/31/2016")</f>
        <v>NA</v>
      </c>
      <c r="BH92" s="27" t="str">
        <f>[1]!snldata("12",$D92, "249588", "12/31/2015")</f>
        <v>NA</v>
      </c>
      <c r="BI92" s="27" t="str">
        <f>[1]!snldata("12",$D92, "249588", "12/31/2014")</f>
        <v>NA</v>
      </c>
      <c r="BJ92" s="27" t="str">
        <f>[1]!snldata("12",$D92, "249588", "12/31/2013")</f>
        <v>NA</v>
      </c>
      <c r="BK92" s="27" t="str">
        <f>[1]!snldata("12",$D92, "249588", "12/31/2012")</f>
        <v>NA</v>
      </c>
      <c r="BL92" s="27" t="str">
        <f>[1]!snldata("12",$D92, "249589", "12/31/2016")</f>
        <v>NA</v>
      </c>
      <c r="BM92" s="27" t="str">
        <f>[1]!snldata("12",$D92, "249589", "12/31/2015")</f>
        <v>NA</v>
      </c>
      <c r="BN92" s="27" t="str">
        <f>[1]!snldata("12",$D92, "249589", "12/31/2014")</f>
        <v>NA</v>
      </c>
      <c r="BO92" s="27" t="str">
        <f>[1]!snldata("12",$D92, "249589", "12/31/2013")</f>
        <v>NA</v>
      </c>
      <c r="BP92" s="27" t="str">
        <f>[1]!snldata("12",$D92, "249589", "12/31/2012")</f>
        <v>NA</v>
      </c>
      <c r="BQ92" s="16" t="str">
        <f>[1]!snldata("12",$D92, "249597", "12/31/2016")</f>
        <v/>
      </c>
      <c r="BR92" s="29" t="str">
        <f>[1]!snldata("12",$D92, "225552", "2016Y")</f>
        <v>NA</v>
      </c>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workbookViewId="0">
      <selection activeCell="A3" sqref="A3"/>
    </sheetView>
  </sheetViews>
  <sheetFormatPr defaultRowHeight="12.75" outlineLevelCol="1" x14ac:dyDescent="0.2"/>
  <cols>
    <col min="1" max="3" width="15.5" style="1" customWidth="1"/>
    <col min="4" max="4" width="26.625" style="1" customWidth="1"/>
    <col min="5" max="5" width="16.875" style="1" customWidth="1"/>
    <col min="6" max="6" width="16.375" style="1" customWidth="1"/>
    <col min="7" max="7" width="13.625" style="1" customWidth="1"/>
    <col min="8" max="8" width="25.625" style="1" customWidth="1"/>
    <col min="9" max="9" width="17.875" style="1" hidden="1" customWidth="1" outlineLevel="1"/>
    <col min="10" max="10" width="28.75" style="1" hidden="1" customWidth="1" outlineLevel="1"/>
    <col min="11" max="11" width="14.25" style="1" hidden="1" customWidth="1" outlineLevel="1"/>
    <col min="12" max="12" width="25" style="1" hidden="1" customWidth="1" outlineLevel="1"/>
    <col min="13" max="13" width="14.25" style="1" customWidth="1" collapsed="1"/>
    <col min="14" max="19" width="14.25" style="1" customWidth="1"/>
    <col min="20" max="20" width="14.5" style="1" customWidth="1"/>
    <col min="21" max="16384" width="9" style="1"/>
  </cols>
  <sheetData>
    <row r="1" spans="1:26" x14ac:dyDescent="0.2">
      <c r="M1" s="1">
        <v>2017</v>
      </c>
      <c r="N1" s="1">
        <f>M1+1</f>
        <v>2018</v>
      </c>
      <c r="O1" s="1">
        <f t="shared" ref="O1:S1" si="0">N1+1</f>
        <v>2019</v>
      </c>
      <c r="P1" s="1">
        <f t="shared" si="0"/>
        <v>2020</v>
      </c>
      <c r="Q1" s="1">
        <f t="shared" si="0"/>
        <v>2021</v>
      </c>
      <c r="R1" s="1">
        <f t="shared" si="0"/>
        <v>2022</v>
      </c>
      <c r="S1" s="1">
        <f t="shared" si="0"/>
        <v>2023</v>
      </c>
      <c r="T1" s="1">
        <v>2017</v>
      </c>
      <c r="U1" s="1">
        <f>T1+1</f>
        <v>2018</v>
      </c>
      <c r="V1" s="1">
        <f t="shared" ref="V1:Z1" si="1">U1+1</f>
        <v>2019</v>
      </c>
      <c r="W1" s="1">
        <f t="shared" si="1"/>
        <v>2020</v>
      </c>
      <c r="X1" s="1">
        <f t="shared" si="1"/>
        <v>2021</v>
      </c>
      <c r="Y1" s="1">
        <f t="shared" si="1"/>
        <v>2022</v>
      </c>
      <c r="Z1" s="1">
        <f t="shared" si="1"/>
        <v>2023</v>
      </c>
    </row>
    <row r="2" spans="1:26" x14ac:dyDescent="0.2">
      <c r="A2" s="1" t="str">
        <f>'Plant Details'!A2</f>
        <v>Reporting Segment</v>
      </c>
      <c r="B2" s="1" t="str">
        <f>'Plant Details'!T2</f>
        <v>ISO - Subregion</v>
      </c>
      <c r="C2" s="1" t="str">
        <f>'Plant Details'!U2</f>
        <v>State or Province</v>
      </c>
      <c r="D2" s="1" t="e">
        <f>'Plant Details'!#REF!</f>
        <v>#REF!</v>
      </c>
      <c r="E2" s="1" t="str">
        <f>'Plant Details'!N2</f>
        <v>Fuel Type</v>
      </c>
      <c r="F2" s="1" t="str">
        <f>'Plant Details'!BS2</f>
        <v>Dispatch Profile</v>
      </c>
      <c r="G2" s="1" t="str">
        <f>'Plant Details'!D2</f>
        <v>Key</v>
      </c>
      <c r="H2" s="2" t="str">
        <f>'Plant Details'!G2</f>
        <v>Owned Existing Capacity (MW) - Summer Capacity per 10K 2016</v>
      </c>
      <c r="I2" s="1" t="s">
        <v>72</v>
      </c>
      <c r="J2" s="1" t="s">
        <v>73</v>
      </c>
      <c r="K2" s="1" t="s">
        <v>74</v>
      </c>
      <c r="L2" s="1" t="s">
        <v>75</v>
      </c>
      <c r="M2" s="1" t="s">
        <v>76</v>
      </c>
      <c r="N2" s="1" t="s">
        <v>77</v>
      </c>
      <c r="O2" s="1" t="s">
        <v>78</v>
      </c>
      <c r="P2" s="1" t="s">
        <v>79</v>
      </c>
      <c r="Q2" s="1" t="s">
        <v>80</v>
      </c>
      <c r="R2" s="1" t="s">
        <v>81</v>
      </c>
      <c r="S2" s="1" t="s">
        <v>82</v>
      </c>
      <c r="T2" s="1" t="s">
        <v>89</v>
      </c>
      <c r="U2" s="1" t="s">
        <v>90</v>
      </c>
      <c r="V2" s="1" t="s">
        <v>91</v>
      </c>
      <c r="W2" s="1" t="s">
        <v>92</v>
      </c>
      <c r="X2" s="1" t="s">
        <v>93</v>
      </c>
      <c r="Y2" s="1" t="s">
        <v>94</v>
      </c>
      <c r="Z2" s="1" t="s">
        <v>95</v>
      </c>
    </row>
    <row r="3" spans="1:26" x14ac:dyDescent="0.2">
      <c r="A3" s="1" t="str">
        <f>'Plant Details'!A3</f>
        <v>East</v>
      </c>
      <c r="B3" s="1">
        <f>'Plant Details'!T3</f>
        <v>0</v>
      </c>
      <c r="C3" s="1" t="str">
        <f>'Plant Details'!U3</f>
        <v>NY</v>
      </c>
      <c r="D3" s="1" t="e">
        <f>'Plant Details'!#REF!</f>
        <v>#REF!</v>
      </c>
      <c r="E3" s="1" t="str">
        <f>'Plant Details'!N3</f>
        <v>Gas</v>
      </c>
      <c r="F3" s="1" t="b">
        <f>'Plant Details'!BS3</f>
        <v>0</v>
      </c>
      <c r="G3" s="1" t="e">
        <f>'Plant Details'!#REF!</f>
        <v>#REF!</v>
      </c>
      <c r="H3" s="2">
        <f>'Plant Details'!G3</f>
        <v>858</v>
      </c>
      <c r="I3" s="3">
        <f>'Plant Details'!AW3</f>
        <v>14.509964672777894</v>
      </c>
      <c r="J3" s="3">
        <f>MIN('Plant Details'!AW3:BA3)</f>
        <v>13.957413047985073</v>
      </c>
      <c r="K3" s="2">
        <f>'Plant Details'!AR3</f>
        <v>1094843</v>
      </c>
      <c r="L3" s="2">
        <f>MIN('Plant Details'!AR3:AV3)</f>
        <v>1050273</v>
      </c>
      <c r="M3" s="4">
        <f>MIN($I3:$J3)*$H3*365*24*Assumptions!$B$2/100</f>
        <v>1038559.8273108265</v>
      </c>
      <c r="N3" s="2">
        <f>MAX((IF(MIN($I3:$J3)&gt;1,MIN($I3:$J3),0)-Assumptions!$B$3)*$H3*365*24*Assumptions!$B$2/100,0)</f>
        <v>964150.63531082647</v>
      </c>
      <c r="O3" s="2">
        <f>MAX((IF(MIN($I3:$J3)&gt;2,MIN($I3:$J3),0)-Assumptions!$B$3*2)*$H3*365*24*Assumptions!$B$2/100,0)</f>
        <v>889741.44331082643</v>
      </c>
      <c r="P3" s="2">
        <f>MAX((IF(MIN($I3:$J3)&gt;3,MIN($I3:$J3),0)-Assumptions!$B$3*3)*$H3*365*24*Assumptions!$B$2/100,0)</f>
        <v>815332.25131082651</v>
      </c>
      <c r="Q3" s="2">
        <f>MAX((IF(MIN($I3:$J3)&gt;4,MIN($I3:$J3),0)-Assumptions!$B$3*4)*$H3*365*24*Assumptions!$B$2/100,0)</f>
        <v>740923.05931082647</v>
      </c>
      <c r="R3" s="2">
        <f>MAX((IF(MIN($I3:$J3)&gt;5,MIN($I3:$J3),0)-Assumptions!$B$3*5)*$H3*365*24*Assumptions!$B$2/100,0)</f>
        <v>666513.86731082643</v>
      </c>
      <c r="S3" s="2">
        <f>MAX((IF(MIN($I3:$J3)&gt;6,MIN($I3:$J3),0)-Assumptions!$B$3*6)*$H3*365*24*Assumptions!$B$2/100,0)</f>
        <v>592104.67531082639</v>
      </c>
      <c r="T3" s="5" t="e">
        <f>INDEX(Assumptions!A11:H29, MATCH('Plant Level Projection'!B3,Assumptions!A12:A29)+IF('Plant Level Projection'!$F:$F="Base",1,2),MATCH('Plant Level Projection'!T1,Assumptions!$A11:$H11))*M3</f>
        <v>#N/A</v>
      </c>
      <c r="U3" s="5" t="e">
        <f>INDEX(Assumptions!B11:I29, MATCH('Plant Level Projection'!C3,Assumptions!B12:B29)+IF('Plant Level Projection'!$F:$F="Base",1,2),MATCH('Plant Level Projection'!U1,Assumptions!$A11:$H11))*N3</f>
        <v>#N/A</v>
      </c>
      <c r="V3" s="5" t="e">
        <f>INDEX(Assumptions!C11:J29, MATCH('Plant Level Projection'!D3,Assumptions!C12:C29)+IF('Plant Level Projection'!$F:$F="Base",1,2),MATCH('Plant Level Projection'!V1,Assumptions!$A11:$H11))*O3</f>
        <v>#REF!</v>
      </c>
      <c r="W3" s="5" t="e">
        <f>INDEX(Assumptions!D11:K29, MATCH('Plant Level Projection'!E3,Assumptions!D12:D29)+IF('Plant Level Projection'!$F:$F="Base",1,2),MATCH('Plant Level Projection'!W1,Assumptions!$A11:$H11))*P3</f>
        <v>#N/A</v>
      </c>
      <c r="X3" s="5" t="e">
        <f>INDEX(Assumptions!E11:L29, MATCH('Plant Level Projection'!F3,Assumptions!E12:E29)+IF('Plant Level Projection'!$F:$F="Base",1,2),MATCH('Plant Level Projection'!X1,Assumptions!$A11:$H11))*Q3</f>
        <v>#N/A</v>
      </c>
      <c r="Y3" s="5" t="e">
        <f>INDEX(Assumptions!F11:M29, MATCH('Plant Level Projection'!G3,Assumptions!F12:F29)+IF('Plant Level Projection'!$F:$F="Base",1,2),MATCH('Plant Level Projection'!Y1,Assumptions!$A11:$H11))*R3</f>
        <v>#REF!</v>
      </c>
      <c r="Z3" s="5" t="e">
        <f>INDEX(Assumptions!G11:N29, MATCH('Plant Level Projection'!H3,Assumptions!G12:G29)+IF('Plant Level Projection'!$F:$F="Base",1,2),MATCH('Plant Level Projection'!Z1,Assumptions!$A11:$H11))*S3</f>
        <v>#REF!</v>
      </c>
    </row>
    <row r="4" spans="1:26" x14ac:dyDescent="0.2">
      <c r="A4" s="1" t="str">
        <f>'Plant Details'!A4</f>
        <v>East</v>
      </c>
      <c r="B4" s="1">
        <f>'Plant Details'!T4</f>
        <v>0</v>
      </c>
      <c r="C4" s="1" t="str">
        <f>'Plant Details'!U4</f>
        <v>NY</v>
      </c>
      <c r="D4" s="1" t="e">
        <f>'Plant Details'!#REF!</f>
        <v>#REF!</v>
      </c>
      <c r="E4" s="1" t="str">
        <f>'Plant Details'!N4</f>
        <v>Gas</v>
      </c>
      <c r="F4" s="1" t="str">
        <f>'Plant Details'!BS4</f>
        <v>Intermediate</v>
      </c>
      <c r="G4" s="1" t="e">
        <f>'Plant Details'!#REF!</f>
        <v>#REF!</v>
      </c>
      <c r="H4" s="2">
        <f>'Plant Details'!G4</f>
        <v>404</v>
      </c>
      <c r="I4" s="3">
        <f>'Plant Details'!AW4</f>
        <v>0.83156946092245343</v>
      </c>
      <c r="J4" s="3">
        <f>MIN('Plant Details'!AW4:BA4)</f>
        <v>0.66731720091532043</v>
      </c>
      <c r="K4" s="2">
        <f>'Plant Details'!AR4</f>
        <v>48144</v>
      </c>
      <c r="L4" s="2">
        <f>MIN('Plant Details'!AR4:AV4)</f>
        <v>38529</v>
      </c>
      <c r="M4" s="4">
        <f>MIN($I4:$J4)*$H4*365*24*Assumptions!$B$2/100</f>
        <v>23380.456440600818</v>
      </c>
      <c r="N4" s="2">
        <f>MAX((IF(MIN($I4:$J4)&gt;1,MIN($I4:$J4),0)-Assumptions!$B$3)*$H4*365*24*Assumptions!$B$2/100,0)</f>
        <v>0</v>
      </c>
      <c r="O4" s="2">
        <f>MAX((IF(MIN($I4:$J4)&gt;2,MIN($I4:$J4),0)-Assumptions!$B$3*2)*$H4*365*24*Assumptions!$B$2/100,0)</f>
        <v>0</v>
      </c>
      <c r="P4" s="2">
        <f>MAX((IF(MIN($I4:$J4)&gt;3,MIN($I4:$J4),0)-Assumptions!$B$3*3)*$H4*365*24*Assumptions!$B$2/100,0)</f>
        <v>0</v>
      </c>
      <c r="Q4" s="2">
        <f>MAX((IF(MIN($I4:$J4)&gt;4,MIN($I4:$J4),0)-Assumptions!$B$3*4)*$H4*365*24*Assumptions!$B$2/100,0)</f>
        <v>0</v>
      </c>
      <c r="R4" s="2">
        <f>MAX((IF(MIN($I4:$J4)&gt;5,MIN($I4:$J4),0)-Assumptions!$B$3*5)*$H4*365*24*Assumptions!$B$2/100,0)</f>
        <v>0</v>
      </c>
      <c r="S4" s="2">
        <f>MAX((IF(MIN($I4:$J4)&gt;6,MIN($I4:$J4),0)-Assumptions!$B$3*6)*$H4*365*24*Assumptions!$B$2/100,0)</f>
        <v>0</v>
      </c>
      <c r="T4" s="5" t="e">
        <f>INDEX(Assumptions!A12:H30, MATCH('Plant Level Projection'!B4,Assumptions!A13:A30)+IF('Plant Level Projection'!$F:$F="Base",1,2),MATCH('Plant Level Projection'!T2,Assumptions!$A12:$H12))*M4</f>
        <v>#N/A</v>
      </c>
      <c r="U4" s="5" t="e">
        <f>INDEX(Assumptions!B12:I30, MATCH('Plant Level Projection'!C4,Assumptions!B13:B30)+IF('Plant Level Projection'!$F:$F="Base",1,2),MATCH('Plant Level Projection'!U2,Assumptions!$A12:$H12))*N4</f>
        <v>#N/A</v>
      </c>
      <c r="V4" s="5" t="e">
        <f>INDEX(Assumptions!C12:J30, MATCH('Plant Level Projection'!D4,Assumptions!C13:C30)+IF('Plant Level Projection'!$F:$F="Base",1,2),MATCH('Plant Level Projection'!V2,Assumptions!$A12:$H12))*O4</f>
        <v>#REF!</v>
      </c>
      <c r="W4" s="5" t="e">
        <f>INDEX(Assumptions!D12:K30, MATCH('Plant Level Projection'!E4,Assumptions!D13:D30)+IF('Plant Level Projection'!$F:$F="Base",1,2),MATCH('Plant Level Projection'!W2,Assumptions!$A12:$H12))*P4</f>
        <v>#N/A</v>
      </c>
      <c r="X4" s="5" t="e">
        <f>INDEX(Assumptions!E12:L30, MATCH('Plant Level Projection'!F4,Assumptions!E13:E30)+IF('Plant Level Projection'!$F:$F="Base",1,2),MATCH('Plant Level Projection'!X2,Assumptions!$A12:$H12))*Q4</f>
        <v>#N/A</v>
      </c>
      <c r="Y4" s="5" t="e">
        <f>INDEX(Assumptions!F12:M30, MATCH('Plant Level Projection'!G4,Assumptions!F13:F30)+IF('Plant Level Projection'!$F:$F="Base",1,2),MATCH('Plant Level Projection'!Y2,Assumptions!$A12:$H12))*R4</f>
        <v>#REF!</v>
      </c>
      <c r="Z4" s="5">
        <f>INDEX(Assumptions!G12:N30, MATCH('Plant Level Projection'!H4,Assumptions!G13:G30)+IF('Plant Level Projection'!$F:$F="Base",1,2),MATCH('Plant Level Projection'!Z2,Assumptions!$A12:$H12))*S4</f>
        <v>0</v>
      </c>
    </row>
    <row r="5" spans="1:26" x14ac:dyDescent="0.2">
      <c r="A5" s="1" t="str">
        <f>'Plant Details'!A5</f>
        <v>East</v>
      </c>
      <c r="B5" s="1">
        <f>'Plant Details'!T5</f>
        <v>0</v>
      </c>
      <c r="C5" s="1" t="str">
        <f>'Plant Details'!U5</f>
        <v>OH</v>
      </c>
      <c r="D5" s="1" t="e">
        <f>'Plant Details'!#REF!</f>
        <v>#REF!</v>
      </c>
      <c r="E5" s="1" t="str">
        <f>'Plant Details'!N5</f>
        <v>Coal</v>
      </c>
      <c r="F5" s="1" t="b">
        <f>'Plant Details'!BS5</f>
        <v>0</v>
      </c>
      <c r="G5" s="1" t="e">
        <f>'Plant Details'!#REF!</f>
        <v>#REF!</v>
      </c>
      <c r="H5" s="2">
        <f>'Plant Details'!G5</f>
        <v>638</v>
      </c>
      <c r="I5" s="3">
        <f>'Plant Details'!AW5</f>
        <v>17.64637689525129</v>
      </c>
      <c r="J5" s="3">
        <f>MIN('Plant Details'!AW5:BA5)</f>
        <v>17.64637689525129</v>
      </c>
      <c r="K5" s="2">
        <f>'Plant Details'!AR5</f>
        <v>1100541</v>
      </c>
      <c r="L5" s="2">
        <f>MIN('Plant Details'!AR5:AV5)</f>
        <v>1100541</v>
      </c>
      <c r="M5" s="4">
        <f>MIN($I5:$J5)*$H5*365*24*Assumptions!$B$2/100</f>
        <v>976372.48073308705</v>
      </c>
      <c r="N5" s="2">
        <f>MAX((IF(MIN($I5:$J5)&gt;1,MIN($I5:$J5),0)-Assumptions!$B$3)*$H5*365*24*Assumptions!$B$2/100,0)</f>
        <v>921042.56873308704</v>
      </c>
      <c r="O5" s="2">
        <f>MAX((IF(MIN($I5:$J5)&gt;2,MIN($I5:$J5),0)-Assumptions!$B$3*2)*$H5*365*24*Assumptions!$B$2/100,0)</f>
        <v>865712.65673308703</v>
      </c>
      <c r="P5" s="2">
        <f>MAX((IF(MIN($I5:$J5)&gt;3,MIN($I5:$J5),0)-Assumptions!$B$3*3)*$H5*365*24*Assumptions!$B$2/100,0)</f>
        <v>810382.74473308702</v>
      </c>
      <c r="Q5" s="2">
        <f>MAX((IF(MIN($I5:$J5)&gt;4,MIN($I5:$J5),0)-Assumptions!$B$3*4)*$H5*365*24*Assumptions!$B$2/100,0)</f>
        <v>755052.83273308713</v>
      </c>
      <c r="R5" s="2">
        <f>MAX((IF(MIN($I5:$J5)&gt;5,MIN($I5:$J5),0)-Assumptions!$B$3*5)*$H5*365*24*Assumptions!$B$2/100,0)</f>
        <v>699722.92073308711</v>
      </c>
      <c r="S5" s="2">
        <f>MAX((IF(MIN($I5:$J5)&gt;6,MIN($I5:$J5),0)-Assumptions!$B$3*6)*$H5*365*24*Assumptions!$B$2/100,0)</f>
        <v>644393.00873308699</v>
      </c>
      <c r="T5" s="5" t="e">
        <f>INDEX(Assumptions!A13:H31, MATCH('Plant Level Projection'!B5,Assumptions!A14:A31)+IF('Plant Level Projection'!$F:$F="Base",1,2),MATCH('Plant Level Projection'!T3,Assumptions!$A13:$H13))*M5</f>
        <v>#N/A</v>
      </c>
      <c r="U5" s="5" t="e">
        <f>INDEX(Assumptions!B13:I31, MATCH('Plant Level Projection'!C5,Assumptions!B14:B31)+IF('Plant Level Projection'!$F:$F="Base",1,2),MATCH('Plant Level Projection'!U3,Assumptions!$A13:$H13))*N5</f>
        <v>#N/A</v>
      </c>
      <c r="V5" s="5" t="e">
        <f>INDEX(Assumptions!C13:J31, MATCH('Plant Level Projection'!D5,Assumptions!C14:C31)+IF('Plant Level Projection'!$F:$F="Base",1,2),MATCH('Plant Level Projection'!V3,Assumptions!$A13:$H13))*O5</f>
        <v>#REF!</v>
      </c>
      <c r="W5" s="5" t="e">
        <f>INDEX(Assumptions!D13:K31, MATCH('Plant Level Projection'!E5,Assumptions!D14:D31)+IF('Plant Level Projection'!$F:$F="Base",1,2),MATCH('Plant Level Projection'!W3,Assumptions!$A13:$H13))*P5</f>
        <v>#N/A</v>
      </c>
      <c r="X5" s="5" t="e">
        <f>INDEX(Assumptions!E13:L31, MATCH('Plant Level Projection'!F5,Assumptions!E14:E31)+IF('Plant Level Projection'!$F:$F="Base",1,2),MATCH('Plant Level Projection'!X3,Assumptions!$A13:$H13))*Q5</f>
        <v>#N/A</v>
      </c>
      <c r="Y5" s="5" t="e">
        <f>INDEX(Assumptions!F13:M31, MATCH('Plant Level Projection'!G5,Assumptions!F14:F31)+IF('Plant Level Projection'!$F:$F="Base",1,2),MATCH('Plant Level Projection'!Y3,Assumptions!$A13:$H13))*R5</f>
        <v>#REF!</v>
      </c>
      <c r="Z5" s="5" t="e">
        <f>INDEX(Assumptions!G13:N31, MATCH('Plant Level Projection'!H5,Assumptions!G14:G31)+IF('Plant Level Projection'!$F:$F="Base",1,2),MATCH('Plant Level Projection'!Z3,Assumptions!$A13:$H13))*S5</f>
        <v>#REF!</v>
      </c>
    </row>
    <row r="6" spans="1:26" x14ac:dyDescent="0.2">
      <c r="A6" s="1" t="str">
        <f>'Plant Details'!A6</f>
        <v>East</v>
      </c>
      <c r="B6" s="1">
        <f>'Plant Details'!T6</f>
        <v>0</v>
      </c>
      <c r="C6" s="1" t="str">
        <f>'Plant Details'!U6</f>
        <v>OH</v>
      </c>
      <c r="D6" s="1" t="e">
        <f>'Plant Details'!#REF!</f>
        <v>#REF!</v>
      </c>
      <c r="E6" s="1" t="str">
        <f>'Plant Details'!N6</f>
        <v>Oil</v>
      </c>
      <c r="F6" s="1" t="str">
        <f>'Plant Details'!BS6</f>
        <v>Intermediate</v>
      </c>
      <c r="G6" s="1" t="e">
        <f>'Plant Details'!#REF!</f>
        <v>#REF!</v>
      </c>
      <c r="H6" s="2">
        <f>'Plant Details'!G6</f>
        <v>21</v>
      </c>
      <c r="I6" s="3">
        <f>'Plant Details'!AW6</f>
        <v>-9.2972070431086823E-2</v>
      </c>
      <c r="J6" s="3">
        <f>MIN('Plant Details'!AW6:BA6)</f>
        <v>-0.11156648451730419</v>
      </c>
      <c r="K6" s="2">
        <f>'Plant Details'!AR6</f>
        <v>-245</v>
      </c>
      <c r="L6" s="2">
        <f>MIN('Plant Details'!AR6:AV6)</f>
        <v>-294</v>
      </c>
      <c r="M6" s="4">
        <f>MIN($I6:$J6)*$H6*365*24*Assumptions!$B$2/100</f>
        <v>-203.18532786885243</v>
      </c>
      <c r="N6" s="2">
        <f>MAX((IF(MIN($I6:$J6)&gt;1,MIN($I6:$J6),0)-Assumptions!$B$3)*$H6*365*24*Assumptions!$B$2/100,0)</f>
        <v>0</v>
      </c>
      <c r="O6" s="2">
        <f>MAX((IF(MIN($I6:$J6)&gt;2,MIN($I6:$J6),0)-Assumptions!$B$3*2)*$H6*365*24*Assumptions!$B$2/100,0)</f>
        <v>0</v>
      </c>
      <c r="P6" s="2">
        <f>MAX((IF(MIN($I6:$J6)&gt;3,MIN($I6:$J6),0)-Assumptions!$B$3*3)*$H6*365*24*Assumptions!$B$2/100,0)</f>
        <v>0</v>
      </c>
      <c r="Q6" s="2">
        <f>MAX((IF(MIN($I6:$J6)&gt;4,MIN($I6:$J6),0)-Assumptions!$B$3*4)*$H6*365*24*Assumptions!$B$2/100,0)</f>
        <v>0</v>
      </c>
      <c r="R6" s="2">
        <f>MAX((IF(MIN($I6:$J6)&gt;5,MIN($I6:$J6),0)-Assumptions!$B$3*5)*$H6*365*24*Assumptions!$B$2/100,0)</f>
        <v>0</v>
      </c>
      <c r="S6" s="2">
        <f>MAX((IF(MIN($I6:$J6)&gt;6,MIN($I6:$J6),0)-Assumptions!$B$3*6)*$H6*365*24*Assumptions!$B$2/100,0)</f>
        <v>0</v>
      </c>
      <c r="T6" s="5" t="e">
        <f>INDEX(Assumptions!A14:H32, MATCH('Plant Level Projection'!B6,Assumptions!A15:A32)+IF('Plant Level Projection'!$F:$F="Base",1,2),MATCH('Plant Level Projection'!T4,Assumptions!$A14:$H14))*M6</f>
        <v>#N/A</v>
      </c>
      <c r="U6" s="5" t="e">
        <f>INDEX(Assumptions!B14:I32, MATCH('Plant Level Projection'!C6,Assumptions!B15:B32)+IF('Plant Level Projection'!$F:$F="Base",1,2),MATCH('Plant Level Projection'!U4,Assumptions!$A14:$H14))*N6</f>
        <v>#N/A</v>
      </c>
      <c r="V6" s="5" t="e">
        <f>INDEX(Assumptions!C14:J32, MATCH('Plant Level Projection'!D6,Assumptions!C15:C32)+IF('Plant Level Projection'!$F:$F="Base",1,2),MATCH('Plant Level Projection'!V4,Assumptions!$A14:$H14))*O6</f>
        <v>#REF!</v>
      </c>
      <c r="W6" s="5" t="e">
        <f>INDEX(Assumptions!D14:K32, MATCH('Plant Level Projection'!E6,Assumptions!D15:D32)+IF('Plant Level Projection'!$F:$F="Base",1,2),MATCH('Plant Level Projection'!W4,Assumptions!$A14:$H14))*P6</f>
        <v>#N/A</v>
      </c>
      <c r="X6" s="5" t="e">
        <f>INDEX(Assumptions!E14:L32, MATCH('Plant Level Projection'!F6,Assumptions!E15:E32)+IF('Plant Level Projection'!$F:$F="Base",1,2),MATCH('Plant Level Projection'!X4,Assumptions!$A14:$H14))*Q6</f>
        <v>#N/A</v>
      </c>
      <c r="Y6" s="5" t="e">
        <f>INDEX(Assumptions!F14:M32, MATCH('Plant Level Projection'!G6,Assumptions!F15:F32)+IF('Plant Level Projection'!$F:$F="Base",1,2),MATCH('Plant Level Projection'!Y4,Assumptions!$A14:$H14))*R6</f>
        <v>#REF!</v>
      </c>
      <c r="Z6" s="5">
        <f>INDEX(Assumptions!G14:N32, MATCH('Plant Level Projection'!H6,Assumptions!G15:G32)+IF('Plant Level Projection'!$F:$F="Base",1,2),MATCH('Plant Level Projection'!Z4,Assumptions!$A14:$H14))*S6</f>
        <v>0</v>
      </c>
    </row>
    <row r="7" spans="1:26" x14ac:dyDescent="0.2">
      <c r="A7" s="1" t="str">
        <f>'Plant Details'!A7</f>
        <v>Gulf Coast</v>
      </c>
      <c r="B7" s="1">
        <f>'Plant Details'!T7</f>
        <v>0</v>
      </c>
      <c r="C7" s="1" t="str">
        <f>'Plant Details'!U7</f>
        <v>LA</v>
      </c>
      <c r="D7" s="1" t="e">
        <f>'Plant Details'!#REF!</f>
        <v>#REF!</v>
      </c>
      <c r="E7" s="1" t="str">
        <f>'Plant Details'!N7</f>
        <v>Gas</v>
      </c>
      <c r="F7" s="1" t="b">
        <f>'Plant Details'!BS7</f>
        <v>0</v>
      </c>
      <c r="G7" s="1" t="e">
        <f>'Plant Details'!#REF!</f>
        <v>#REF!</v>
      </c>
      <c r="H7" s="2">
        <f>'Plant Details'!G7</f>
        <v>225</v>
      </c>
      <c r="I7" s="3">
        <f>'Plant Details'!AW7</f>
        <v>4.3816527208561018</v>
      </c>
      <c r="J7" s="3">
        <f>MIN('Plant Details'!AW7:BA7)</f>
        <v>2.4257634132420089</v>
      </c>
      <c r="K7" s="2">
        <f>'Plant Details'!AR7</f>
        <v>123163</v>
      </c>
      <c r="L7" s="2">
        <f>MIN('Plant Details'!AR7:AV7)</f>
        <v>67999</v>
      </c>
      <c r="M7" s="4">
        <f>MIN($I7:$J7)*$H7*365*24*Assumptions!$B$2/100</f>
        <v>47333.678906250003</v>
      </c>
      <c r="N7" s="2">
        <f>MAX((IF(MIN($I7:$J7)&gt;1,MIN($I7:$J7),0)-Assumptions!$B$3)*$H7*365*24*Assumptions!$B$2/100,0)</f>
        <v>27820.778906249994</v>
      </c>
      <c r="O7" s="2">
        <f>MAX((IF(MIN($I7:$J7)&gt;2,MIN($I7:$J7),0)-Assumptions!$B$3*2)*$H7*365*24*Assumptions!$B$2/100,0)</f>
        <v>8307.8789062499964</v>
      </c>
      <c r="P7" s="2">
        <f>MAX((IF(MIN($I7:$J7)&gt;3,MIN($I7:$J7),0)-Assumptions!$B$3*3)*$H7*365*24*Assumptions!$B$2/100,0)</f>
        <v>0</v>
      </c>
      <c r="Q7" s="2">
        <f>MAX((IF(MIN($I7:$J7)&gt;4,MIN($I7:$J7),0)-Assumptions!$B$3*4)*$H7*365*24*Assumptions!$B$2/100,0)</f>
        <v>0</v>
      </c>
      <c r="R7" s="2">
        <f>MAX((IF(MIN($I7:$J7)&gt;5,MIN($I7:$J7),0)-Assumptions!$B$3*5)*$H7*365*24*Assumptions!$B$2/100,0)</f>
        <v>0</v>
      </c>
      <c r="S7" s="2">
        <f>MAX((IF(MIN($I7:$J7)&gt;6,MIN($I7:$J7),0)-Assumptions!$B$3*6)*$H7*365*24*Assumptions!$B$2/100,0)</f>
        <v>0</v>
      </c>
      <c r="T7" s="5" t="e">
        <f>INDEX(Assumptions!A15:H33, MATCH('Plant Level Projection'!B7,Assumptions!A16:A33)+IF('Plant Level Projection'!$F:$F="Base",1,2),MATCH('Plant Level Projection'!T5,Assumptions!$A15:$H15))*M7</f>
        <v>#N/A</v>
      </c>
      <c r="U7" s="5" t="e">
        <f>INDEX(Assumptions!B15:I33, MATCH('Plant Level Projection'!C7,Assumptions!B16:B33)+IF('Plant Level Projection'!$F:$F="Base",1,2),MATCH('Plant Level Projection'!U5,Assumptions!$A15:$H15))*N7</f>
        <v>#N/A</v>
      </c>
      <c r="V7" s="5" t="e">
        <f>INDEX(Assumptions!C15:J33, MATCH('Plant Level Projection'!D7,Assumptions!C16:C33)+IF('Plant Level Projection'!$F:$F="Base",1,2),MATCH('Plant Level Projection'!V5,Assumptions!$A15:$H15))*O7</f>
        <v>#REF!</v>
      </c>
      <c r="W7" s="5" t="e">
        <f>INDEX(Assumptions!D15:K33, MATCH('Plant Level Projection'!E7,Assumptions!D16:D33)+IF('Plant Level Projection'!$F:$F="Base",1,2),MATCH('Plant Level Projection'!W5,Assumptions!$A15:$H15))*P7</f>
        <v>#N/A</v>
      </c>
      <c r="X7" s="5" t="e">
        <f>INDEX(Assumptions!E15:L33, MATCH('Plant Level Projection'!F7,Assumptions!E16:E33)+IF('Plant Level Projection'!$F:$F="Base",1,2),MATCH('Plant Level Projection'!X5,Assumptions!$A15:$H15))*Q7</f>
        <v>#N/A</v>
      </c>
      <c r="Y7" s="5" t="e">
        <f>INDEX(Assumptions!F15:M33, MATCH('Plant Level Projection'!G7,Assumptions!F16:F33)+IF('Plant Level Projection'!$F:$F="Base",1,2),MATCH('Plant Level Projection'!Y5,Assumptions!$A15:$H15))*R7</f>
        <v>#REF!</v>
      </c>
      <c r="Z7" s="5" t="e">
        <f>INDEX(Assumptions!G15:N33, MATCH('Plant Level Projection'!H7,Assumptions!G16:G33)+IF('Plant Level Projection'!$F:$F="Base",1,2),MATCH('Plant Level Projection'!Z5,Assumptions!$A15:$H15))*S7</f>
        <v>#REF!</v>
      </c>
    </row>
    <row r="8" spans="1:26" x14ac:dyDescent="0.2">
      <c r="A8" s="1" t="str">
        <f>'Plant Details'!A8</f>
        <v>Gulf Coast</v>
      </c>
      <c r="B8" s="1">
        <f>'Plant Details'!T8</f>
        <v>0</v>
      </c>
      <c r="C8" s="1" t="str">
        <f>'Plant Details'!U8</f>
        <v>LA</v>
      </c>
      <c r="D8" s="1" t="e">
        <f>'Plant Details'!#REF!</f>
        <v>#REF!</v>
      </c>
      <c r="E8" s="1" t="str">
        <f>'Plant Details'!N8</f>
        <v>Gas</v>
      </c>
      <c r="F8" s="1" t="str">
        <f>'Plant Details'!BS8</f>
        <v>Peaking</v>
      </c>
      <c r="G8" s="1" t="e">
        <f>'Plant Details'!#REF!</f>
        <v>#REF!</v>
      </c>
      <c r="H8" s="2">
        <f>'Plant Details'!G8</f>
        <v>200</v>
      </c>
      <c r="I8" s="3">
        <f>'Plant Details'!AW8</f>
        <v>1.5183080808080809</v>
      </c>
      <c r="J8" s="3">
        <f>MIN('Plant Details'!AW8:BA8)</f>
        <v>0</v>
      </c>
      <c r="K8" s="2">
        <f>'Plant Details'!AR8</f>
        <v>29341</v>
      </c>
      <c r="L8" s="2">
        <f>MIN('Plant Details'!AR8:AV8)</f>
        <v>0</v>
      </c>
      <c r="M8" s="4">
        <f>MIN($I8:$J8)*$H8*365*24*Assumptions!$B$2/100</f>
        <v>0</v>
      </c>
      <c r="N8" s="2">
        <f>MAX((IF(MIN($I8:$J8)&gt;1,MIN($I8:$J8),0)-Assumptions!$B$3)*$H8*365*24*Assumptions!$B$2/100,0)</f>
        <v>0</v>
      </c>
      <c r="O8" s="2">
        <f>MAX((IF(MIN($I8:$J8)&gt;2,MIN($I8:$J8),0)-Assumptions!$B$3*2)*$H8*365*24*Assumptions!$B$2/100,0)</f>
        <v>0</v>
      </c>
      <c r="P8" s="2">
        <f>MAX((IF(MIN($I8:$J8)&gt;3,MIN($I8:$J8),0)-Assumptions!$B$3*3)*$H8*365*24*Assumptions!$B$2/100,0)</f>
        <v>0</v>
      </c>
      <c r="Q8" s="2">
        <f>MAX((IF(MIN($I8:$J8)&gt;4,MIN($I8:$J8),0)-Assumptions!$B$3*4)*$H8*365*24*Assumptions!$B$2/100,0)</f>
        <v>0</v>
      </c>
      <c r="R8" s="2">
        <f>MAX((IF(MIN($I8:$J8)&gt;5,MIN($I8:$J8),0)-Assumptions!$B$3*5)*$H8*365*24*Assumptions!$B$2/100,0)</f>
        <v>0</v>
      </c>
      <c r="S8" s="2">
        <f>MAX((IF(MIN($I8:$J8)&gt;6,MIN($I8:$J8),0)-Assumptions!$B$3*6)*$H8*365*24*Assumptions!$B$2/100,0)</f>
        <v>0</v>
      </c>
      <c r="T8" s="5" t="e">
        <f>INDEX(Assumptions!A16:H34, MATCH('Plant Level Projection'!B8,Assumptions!A17:A34)+IF('Plant Level Projection'!$F:$F="Base",1,2),MATCH('Plant Level Projection'!T6,Assumptions!$A16:$H16))*M8</f>
        <v>#N/A</v>
      </c>
      <c r="U8" s="5" t="e">
        <f>INDEX(Assumptions!B16:I34, MATCH('Plant Level Projection'!C8,Assumptions!B17:B34)+IF('Plant Level Projection'!$F:$F="Base",1,2),MATCH('Plant Level Projection'!U6,Assumptions!$A16:$H16))*N8</f>
        <v>#N/A</v>
      </c>
      <c r="V8" s="5" t="e">
        <f>INDEX(Assumptions!C16:J34, MATCH('Plant Level Projection'!D8,Assumptions!C17:C34)+IF('Plant Level Projection'!$F:$F="Base",1,2),MATCH('Plant Level Projection'!V6,Assumptions!$A16:$H16))*O8</f>
        <v>#REF!</v>
      </c>
      <c r="W8" s="5" t="e">
        <f>INDEX(Assumptions!D16:K34, MATCH('Plant Level Projection'!E8,Assumptions!D17:D34)+IF('Plant Level Projection'!$F:$F="Base",1,2),MATCH('Plant Level Projection'!W6,Assumptions!$A16:$H16))*P8</f>
        <v>#N/A</v>
      </c>
      <c r="X8" s="5" t="e">
        <f>INDEX(Assumptions!E16:L34, MATCH('Plant Level Projection'!F8,Assumptions!E17:E34)+IF('Plant Level Projection'!$F:$F="Base",1,2),MATCH('Plant Level Projection'!X6,Assumptions!$A16:$H16))*Q8</f>
        <v>#N/A</v>
      </c>
      <c r="Y8" s="5" t="e">
        <f>INDEX(Assumptions!F16:M34, MATCH('Plant Level Projection'!G8,Assumptions!F17:F34)+IF('Plant Level Projection'!$F:$F="Base",1,2),MATCH('Plant Level Projection'!Y6,Assumptions!$A16:$H16))*R8</f>
        <v>#REF!</v>
      </c>
      <c r="Z8" s="5">
        <f>INDEX(Assumptions!G16:N34, MATCH('Plant Level Projection'!H8,Assumptions!G17:G34)+IF('Plant Level Projection'!$F:$F="Base",1,2),MATCH('Plant Level Projection'!Z6,Assumptions!$A16:$H16))*S8</f>
        <v>0</v>
      </c>
    </row>
    <row r="9" spans="1:26" x14ac:dyDescent="0.2">
      <c r="A9" s="1" t="str">
        <f>'Plant Details'!A9</f>
        <v>Gulf Coast</v>
      </c>
      <c r="B9" s="1">
        <f>'Plant Details'!T9</f>
        <v>0</v>
      </c>
      <c r="C9" s="1" t="str">
        <f>'Plant Details'!U9</f>
        <v>LA</v>
      </c>
      <c r="D9" s="1" t="e">
        <f>'Plant Details'!#REF!</f>
        <v>#REF!</v>
      </c>
      <c r="E9" s="1" t="str">
        <f>'Plant Details'!N9</f>
        <v>Gas</v>
      </c>
      <c r="F9" s="1" t="b">
        <f>'Plant Details'!BS9</f>
        <v>0</v>
      </c>
      <c r="G9" s="1" t="e">
        <f>'Plant Details'!#REF!</f>
        <v>#REF!</v>
      </c>
      <c r="H9" s="2">
        <f>'Plant Details'!G9</f>
        <v>230</v>
      </c>
      <c r="I9" s="3">
        <f>'Plant Details'!AW9</f>
        <v>2.0832838362239645</v>
      </c>
      <c r="J9" s="3">
        <f>MIN('Plant Details'!AW9:BA9)</f>
        <v>0.90718681755012909</v>
      </c>
      <c r="K9" s="2">
        <f>'Plant Details'!AR9</f>
        <v>42089</v>
      </c>
      <c r="L9" s="2">
        <f>MIN('Plant Details'!AR9:AV9)</f>
        <v>18278</v>
      </c>
      <c r="M9" s="4">
        <f>MIN($I9:$J9)*$H9*365*24*Assumptions!$B$2/100</f>
        <v>18095.22</v>
      </c>
      <c r="N9" s="2">
        <f>MAX((IF(MIN($I9:$J9)&gt;1,MIN($I9:$J9),0)-Assumptions!$B$3)*$H9*365*24*Assumptions!$B$2/100,0)</f>
        <v>0</v>
      </c>
      <c r="O9" s="2">
        <f>MAX((IF(MIN($I9:$J9)&gt;2,MIN($I9:$J9),0)-Assumptions!$B$3*2)*$H9*365*24*Assumptions!$B$2/100,0)</f>
        <v>0</v>
      </c>
      <c r="P9" s="2">
        <f>MAX((IF(MIN($I9:$J9)&gt;3,MIN($I9:$J9),0)-Assumptions!$B$3*3)*$H9*365*24*Assumptions!$B$2/100,0)</f>
        <v>0</v>
      </c>
      <c r="Q9" s="2">
        <f>MAX((IF(MIN($I9:$J9)&gt;4,MIN($I9:$J9),0)-Assumptions!$B$3*4)*$H9*365*24*Assumptions!$B$2/100,0)</f>
        <v>0</v>
      </c>
      <c r="R9" s="2">
        <f>MAX((IF(MIN($I9:$J9)&gt;5,MIN($I9:$J9),0)-Assumptions!$B$3*5)*$H9*365*24*Assumptions!$B$2/100,0)</f>
        <v>0</v>
      </c>
      <c r="S9" s="2">
        <f>MAX((IF(MIN($I9:$J9)&gt;6,MIN($I9:$J9),0)-Assumptions!$B$3*6)*$H9*365*24*Assumptions!$B$2/100,0)</f>
        <v>0</v>
      </c>
      <c r="T9" s="5" t="e">
        <f>INDEX(Assumptions!A17:H35, MATCH('Plant Level Projection'!B9,Assumptions!A18:A35)+IF('Plant Level Projection'!$F:$F="Base",1,2),MATCH('Plant Level Projection'!T7,Assumptions!$A17:$H17))*M9</f>
        <v>#N/A</v>
      </c>
      <c r="U9" s="5" t="e">
        <f>INDEX(Assumptions!B17:I35, MATCH('Plant Level Projection'!C9,Assumptions!B18:B35)+IF('Plant Level Projection'!$F:$F="Base",1,2),MATCH('Plant Level Projection'!U7,Assumptions!$A17:$H17))*N9</f>
        <v>#N/A</v>
      </c>
      <c r="V9" s="5" t="e">
        <f>INDEX(Assumptions!C17:J35, MATCH('Plant Level Projection'!D9,Assumptions!C18:C35)+IF('Plant Level Projection'!$F:$F="Base",1,2),MATCH('Plant Level Projection'!V7,Assumptions!$A17:$H17))*O9</f>
        <v>#REF!</v>
      </c>
      <c r="W9" s="5" t="e">
        <f>INDEX(Assumptions!D17:K35, MATCH('Plant Level Projection'!E9,Assumptions!D18:D35)+IF('Plant Level Projection'!$F:$F="Base",1,2),MATCH('Plant Level Projection'!W7,Assumptions!$A17:$H17))*P9</f>
        <v>#N/A</v>
      </c>
      <c r="X9" s="5" t="e">
        <f>INDEX(Assumptions!E17:L35, MATCH('Plant Level Projection'!F9,Assumptions!E18:E35)+IF('Plant Level Projection'!$F:$F="Base",1,2),MATCH('Plant Level Projection'!X7,Assumptions!$A17:$H17))*Q9</f>
        <v>#N/A</v>
      </c>
      <c r="Y9" s="5" t="e">
        <f>INDEX(Assumptions!F17:M35, MATCH('Plant Level Projection'!G9,Assumptions!F18:F35)+IF('Plant Level Projection'!$F:$F="Base",1,2),MATCH('Plant Level Projection'!Y7,Assumptions!$A17:$H17))*R9</f>
        <v>#REF!</v>
      </c>
      <c r="Z9" s="5" t="e">
        <f>INDEX(Assumptions!G17:N35, MATCH('Plant Level Projection'!H9,Assumptions!G18:G35)+IF('Plant Level Projection'!$F:$F="Base",1,2),MATCH('Plant Level Projection'!Z7,Assumptions!$A17:$H17))*S9</f>
        <v>#REF!</v>
      </c>
    </row>
    <row r="10" spans="1:26" x14ac:dyDescent="0.2">
      <c r="A10" s="1" t="str">
        <f>'Plant Details'!A10</f>
        <v>Gulf Coast</v>
      </c>
      <c r="B10" s="1">
        <f>'Plant Details'!T10</f>
        <v>0</v>
      </c>
      <c r="C10" s="1" t="str">
        <f>'Plant Details'!U10</f>
        <v>LA</v>
      </c>
      <c r="D10" s="1" t="e">
        <f>'Plant Details'!#REF!</f>
        <v>#REF!</v>
      </c>
      <c r="E10" s="1" t="str">
        <f>'Plant Details'!N10</f>
        <v>Coal</v>
      </c>
      <c r="F10" s="1" t="b">
        <f>'Plant Details'!BS10</f>
        <v>0</v>
      </c>
      <c r="G10" s="1" t="e">
        <f>'Plant Details'!#REF!</f>
        <v>#REF!</v>
      </c>
      <c r="H10" s="2">
        <f>'Plant Details'!G10</f>
        <v>1461</v>
      </c>
      <c r="I10" s="3">
        <f>'Plant Details'!AW10</f>
        <v>41.482522779031477</v>
      </c>
      <c r="J10" s="3">
        <f>MIN('Plant Details'!AW10:BA10)</f>
        <v>41.482522779031477</v>
      </c>
      <c r="K10" s="2">
        <f>'Plant Details'!AR10</f>
        <v>6405844</v>
      </c>
      <c r="L10" s="2">
        <f>MIN('Plant Details'!AR10:AV10)</f>
        <v>6405844</v>
      </c>
      <c r="M10" s="4">
        <f>MIN($I10:$J10)*$H10*365*24*Assumptions!$B$2/100</f>
        <v>5255991.7763190279</v>
      </c>
      <c r="N10" s="2">
        <f>MAX((IF(MIN($I10:$J10)&gt;1,MIN($I10:$J10),0)-Assumptions!$B$3)*$H10*365*24*Assumptions!$B$2/100,0)</f>
        <v>5129288.0123190284</v>
      </c>
      <c r="O10" s="2">
        <f>MAX((IF(MIN($I10:$J10)&gt;2,MIN($I10:$J10),0)-Assumptions!$B$3*2)*$H10*365*24*Assumptions!$B$2/100,0)</f>
        <v>5002584.2483190289</v>
      </c>
      <c r="P10" s="2">
        <f>MAX((IF(MIN($I10:$J10)&gt;3,MIN($I10:$J10),0)-Assumptions!$B$3*3)*$H10*365*24*Assumptions!$B$2/100,0)</f>
        <v>4875880.4843190284</v>
      </c>
      <c r="Q10" s="2">
        <f>MAX((IF(MIN($I10:$J10)&gt;4,MIN($I10:$J10),0)-Assumptions!$B$3*4)*$H10*365*24*Assumptions!$B$2/100,0)</f>
        <v>4749176.7203190289</v>
      </c>
      <c r="R10" s="2">
        <f>MAX((IF(MIN($I10:$J10)&gt;5,MIN($I10:$J10),0)-Assumptions!$B$3*5)*$H10*365*24*Assumptions!$B$2/100,0)</f>
        <v>4622472.9563190285</v>
      </c>
      <c r="S10" s="2">
        <f>MAX((IF(MIN($I10:$J10)&gt;6,MIN($I10:$J10),0)-Assumptions!$B$3*6)*$H10*365*24*Assumptions!$B$2/100,0)</f>
        <v>4495769.1923190281</v>
      </c>
      <c r="T10" s="5" t="e">
        <f>INDEX(Assumptions!A18:H36, MATCH('Plant Level Projection'!B10,Assumptions!A19:A36)+IF('Plant Level Projection'!$F:$F="Base",1,2),MATCH('Plant Level Projection'!T8,Assumptions!$A18:$H18))*M10</f>
        <v>#N/A</v>
      </c>
      <c r="U10" s="5" t="e">
        <f>INDEX(Assumptions!B18:I36, MATCH('Plant Level Projection'!C10,Assumptions!B19:B36)+IF('Plant Level Projection'!$F:$F="Base",1,2),MATCH('Plant Level Projection'!U8,Assumptions!$A18:$H18))*N10</f>
        <v>#N/A</v>
      </c>
      <c r="V10" s="5" t="e">
        <f>INDEX(Assumptions!C18:J36, MATCH('Plant Level Projection'!D10,Assumptions!C19:C36)+IF('Plant Level Projection'!$F:$F="Base",1,2),MATCH('Plant Level Projection'!V8,Assumptions!$A18:$H18))*O10</f>
        <v>#REF!</v>
      </c>
      <c r="W10" s="5" t="e">
        <f>INDEX(Assumptions!D18:K36, MATCH('Plant Level Projection'!E10,Assumptions!D19:D36)+IF('Plant Level Projection'!$F:$F="Base",1,2),MATCH('Plant Level Projection'!W8,Assumptions!$A18:$H18))*P10</f>
        <v>#N/A</v>
      </c>
      <c r="X10" s="5" t="e">
        <f>INDEX(Assumptions!E18:L36, MATCH('Plant Level Projection'!F10,Assumptions!E19:E36)+IF('Plant Level Projection'!$F:$F="Base",1,2),MATCH('Plant Level Projection'!X8,Assumptions!$A18:$H18))*Q10</f>
        <v>#N/A</v>
      </c>
      <c r="Y10" s="5" t="e">
        <f>INDEX(Assumptions!F18:M36, MATCH('Plant Level Projection'!G10,Assumptions!F19:F36)+IF('Plant Level Projection'!$F:$F="Base",1,2),MATCH('Plant Level Projection'!Y8,Assumptions!$A18:$H18))*R10</f>
        <v>#REF!</v>
      </c>
      <c r="Z10" s="5" t="e">
        <f>INDEX(Assumptions!G18:N36, MATCH('Plant Level Projection'!H10,Assumptions!G19:G36)+IF('Plant Level Projection'!$F:$F="Base",1,2),MATCH('Plant Level Projection'!Z8,Assumptions!$A18:$H18))*S10</f>
        <v>#N/A</v>
      </c>
    </row>
    <row r="11" spans="1:26" x14ac:dyDescent="0.2">
      <c r="A11" s="1" t="str">
        <f>'Plant Details'!A11</f>
        <v>East</v>
      </c>
      <c r="B11" s="1">
        <f>'Plant Details'!T11</f>
        <v>0</v>
      </c>
      <c r="C11" s="1" t="str">
        <f>'Plant Details'!U11</f>
        <v>PA</v>
      </c>
      <c r="D11" s="1" t="e">
        <f>'Plant Details'!#REF!</f>
        <v>#REF!</v>
      </c>
      <c r="E11" s="1" t="str">
        <f>'Plant Details'!N11</f>
        <v>Gas</v>
      </c>
      <c r="F11" s="1" t="b">
        <f>'Plant Details'!BS11</f>
        <v>0</v>
      </c>
      <c r="G11" s="1" t="e">
        <f>'Plant Details'!#REF!</f>
        <v>#REF!</v>
      </c>
      <c r="H11" s="2">
        <f>'Plant Details'!G11</f>
        <v>19</v>
      </c>
      <c r="I11" s="3" t="str">
        <f>'Plant Details'!AW11</f>
        <v>NA</v>
      </c>
      <c r="J11" s="3">
        <f>MIN('Plant Details'!AW11:BA11)</f>
        <v>1.3441780821917808</v>
      </c>
      <c r="K11" s="2" t="str">
        <f>'Plant Details'!AR11</f>
        <v>NA</v>
      </c>
      <c r="L11" s="2">
        <f>MIN('Plant Details'!AR11:AV11)</f>
        <v>2826</v>
      </c>
      <c r="M11" s="4">
        <f>MIN($I11:$J11)*$H11*365*24*Assumptions!$B$2/100</f>
        <v>2214.8775000000001</v>
      </c>
      <c r="N11" s="2">
        <f>MAX((IF(MIN($I11:$J11)&gt;1,MIN($I11:$J11),0)-Assumptions!$B$3)*$H11*365*24*Assumptions!$B$2/100,0)</f>
        <v>567.12149999999997</v>
      </c>
      <c r="O11" s="2">
        <f>MAX((IF(MIN($I11:$J11)&gt;2,MIN($I11:$J11),0)-Assumptions!$B$3*2)*$H11*365*24*Assumptions!$B$2/100,0)</f>
        <v>0</v>
      </c>
      <c r="P11" s="2">
        <f>MAX((IF(MIN($I11:$J11)&gt;3,MIN($I11:$J11),0)-Assumptions!$B$3*3)*$H11*365*24*Assumptions!$B$2/100,0)</f>
        <v>0</v>
      </c>
      <c r="Q11" s="2">
        <f>MAX((IF(MIN($I11:$J11)&gt;4,MIN($I11:$J11),0)-Assumptions!$B$3*4)*$H11*365*24*Assumptions!$B$2/100,0)</f>
        <v>0</v>
      </c>
      <c r="R11" s="2">
        <f>MAX((IF(MIN($I11:$J11)&gt;5,MIN($I11:$J11),0)-Assumptions!$B$3*5)*$H11*365*24*Assumptions!$B$2/100,0)</f>
        <v>0</v>
      </c>
      <c r="S11" s="2">
        <f>MAX((IF(MIN($I11:$J11)&gt;6,MIN($I11:$J11),0)-Assumptions!$B$3*6)*$H11*365*24*Assumptions!$B$2/100,0)</f>
        <v>0</v>
      </c>
      <c r="T11" s="5" t="e">
        <f>INDEX(Assumptions!A19:H37, MATCH('Plant Level Projection'!B11,Assumptions!A20:A37)+IF('Plant Level Projection'!$F:$F="Base",1,2),MATCH('Plant Level Projection'!T9,Assumptions!$A19:$H19))*M11</f>
        <v>#N/A</v>
      </c>
      <c r="U11" s="5" t="e">
        <f>INDEX(Assumptions!B19:I37, MATCH('Plant Level Projection'!C11,Assumptions!B20:B37)+IF('Plant Level Projection'!$F:$F="Base",1,2),MATCH('Plant Level Projection'!U9,Assumptions!$A19:$H19))*N11</f>
        <v>#N/A</v>
      </c>
      <c r="V11" s="5" t="e">
        <f>INDEX(Assumptions!C19:J37, MATCH('Plant Level Projection'!D11,Assumptions!C20:C37)+IF('Plant Level Projection'!$F:$F="Base",1,2),MATCH('Plant Level Projection'!V9,Assumptions!$A19:$H19))*O11</f>
        <v>#REF!</v>
      </c>
      <c r="W11" s="5" t="e">
        <f>INDEX(Assumptions!D19:K37, MATCH('Plant Level Projection'!E11,Assumptions!D20:D37)+IF('Plant Level Projection'!$F:$F="Base",1,2),MATCH('Plant Level Projection'!W9,Assumptions!$A19:$H19))*P11</f>
        <v>#N/A</v>
      </c>
      <c r="X11" s="5" t="e">
        <f>INDEX(Assumptions!E19:L37, MATCH('Plant Level Projection'!F11,Assumptions!E20:E37)+IF('Plant Level Projection'!$F:$F="Base",1,2),MATCH('Plant Level Projection'!X9,Assumptions!$A19:$H19))*Q11</f>
        <v>#N/A</v>
      </c>
      <c r="Y11" s="5" t="e">
        <f>INDEX(Assumptions!F19:M37, MATCH('Plant Level Projection'!G11,Assumptions!F20:F37)+IF('Plant Level Projection'!$F:$F="Base",1,2),MATCH('Plant Level Projection'!Y9,Assumptions!$A19:$H19))*R11</f>
        <v>#REF!</v>
      </c>
      <c r="Z11" s="5" t="e">
        <f>INDEX(Assumptions!G19:N37, MATCH('Plant Level Projection'!H11,Assumptions!G20:G37)+IF('Plant Level Projection'!$F:$F="Base",1,2),MATCH('Plant Level Projection'!Z9,Assumptions!$A19:$H19))*S11</f>
        <v>#REF!</v>
      </c>
    </row>
    <row r="12" spans="1:26" x14ac:dyDescent="0.2">
      <c r="A12" s="1" t="str">
        <f>'Plant Details'!A12</f>
        <v>East</v>
      </c>
      <c r="B12" s="1">
        <f>'Plant Details'!T12</f>
        <v>0</v>
      </c>
      <c r="C12" s="1" t="str">
        <f>'Plant Details'!U12</f>
        <v>NY</v>
      </c>
      <c r="D12" s="1" t="e">
        <f>'Plant Details'!#REF!</f>
        <v>#REF!</v>
      </c>
      <c r="E12" s="1" t="str">
        <f>'Plant Details'!N12</f>
        <v>Gas</v>
      </c>
      <c r="F12" s="1" t="str">
        <f>'Plant Details'!BS12</f>
        <v>Intermediate</v>
      </c>
      <c r="G12" s="1" t="e">
        <f>'Plant Details'!#REF!</f>
        <v>#REF!</v>
      </c>
      <c r="H12" s="2">
        <f>'Plant Details'!G12</f>
        <v>1147</v>
      </c>
      <c r="I12" s="3">
        <f>'Plant Details'!AW12</f>
        <v>13.781965622290627</v>
      </c>
      <c r="J12" s="3">
        <f>MIN('Plant Details'!AW12:BA12)</f>
        <v>5.747116570773219</v>
      </c>
      <c r="K12" s="2">
        <f>'Plant Details'!AR12</f>
        <v>1386146</v>
      </c>
      <c r="L12" s="2">
        <f>MIN('Plant Details'!AR12:AV12)</f>
        <v>381649</v>
      </c>
      <c r="M12" s="4">
        <f>MIN($I12:$J12)*$H12*365*24*Assumptions!$B$2/100</f>
        <v>571679.63929384586</v>
      </c>
      <c r="N12" s="2">
        <f>MAX((IF(MIN($I12:$J12)&gt;1,MIN($I12:$J12),0)-Assumptions!$B$3)*$H12*365*24*Assumptions!$B$2/100,0)</f>
        <v>472207.2112938459</v>
      </c>
      <c r="O12" s="2">
        <f>MAX((IF(MIN($I12:$J12)&gt;2,MIN($I12:$J12),0)-Assumptions!$B$3*2)*$H12*365*24*Assumptions!$B$2/100,0)</f>
        <v>372734.78329384595</v>
      </c>
      <c r="P12" s="2">
        <f>MAX((IF(MIN($I12:$J12)&gt;3,MIN($I12:$J12),0)-Assumptions!$B$3*3)*$H12*365*24*Assumptions!$B$2/100,0)</f>
        <v>273262.35529384593</v>
      </c>
      <c r="Q12" s="2">
        <f>MAX((IF(MIN($I12:$J12)&gt;4,MIN($I12:$J12),0)-Assumptions!$B$3*4)*$H12*365*24*Assumptions!$B$2/100,0)</f>
        <v>173789.92729384595</v>
      </c>
      <c r="R12" s="2">
        <f>MAX((IF(MIN($I12:$J12)&gt;5,MIN($I12:$J12),0)-Assumptions!$B$3*5)*$H12*365*24*Assumptions!$B$2/100,0)</f>
        <v>74317.499293845933</v>
      </c>
      <c r="S12" s="2">
        <f>MAX((IF(MIN($I12:$J12)&gt;6,MIN($I12:$J12),0)-Assumptions!$B$3*6)*$H12*365*24*Assumptions!$B$2/100,0)</f>
        <v>0</v>
      </c>
      <c r="T12" s="5" t="e">
        <f>INDEX(Assumptions!A20:H38, MATCH('Plant Level Projection'!B12,Assumptions!A21:A38)+IF('Plant Level Projection'!$F:$F="Base",1,2),MATCH('Plant Level Projection'!T10,Assumptions!$A20:$H20))*M12</f>
        <v>#N/A</v>
      </c>
      <c r="U12" s="5" t="e">
        <f>INDEX(Assumptions!B20:I38, MATCH('Plant Level Projection'!C12,Assumptions!B21:B38)+IF('Plant Level Projection'!$F:$F="Base",1,2),MATCH('Plant Level Projection'!U10,Assumptions!$A20:$H20))*N12</f>
        <v>#N/A</v>
      </c>
      <c r="V12" s="5" t="e">
        <f>INDEX(Assumptions!C20:J38, MATCH('Plant Level Projection'!D12,Assumptions!C21:C38)+IF('Plant Level Projection'!$F:$F="Base",1,2),MATCH('Plant Level Projection'!V10,Assumptions!$A20:$H20))*O12</f>
        <v>#REF!</v>
      </c>
      <c r="W12" s="5" t="e">
        <f>INDEX(Assumptions!D20:K38, MATCH('Plant Level Projection'!E12,Assumptions!D21:D38)+IF('Plant Level Projection'!$F:$F="Base",1,2),MATCH('Plant Level Projection'!W10,Assumptions!$A20:$H20))*P12</f>
        <v>#N/A</v>
      </c>
      <c r="X12" s="5" t="e">
        <f>INDEX(Assumptions!E20:L38, MATCH('Plant Level Projection'!F12,Assumptions!E21:E38)+IF('Plant Level Projection'!$F:$F="Base",1,2),MATCH('Plant Level Projection'!X10,Assumptions!$A20:$H20))*Q12</f>
        <v>#N/A</v>
      </c>
      <c r="Y12" s="5" t="e">
        <f>INDEX(Assumptions!F20:M38, MATCH('Plant Level Projection'!G12,Assumptions!F21:F38)+IF('Plant Level Projection'!$F:$F="Base",1,2),MATCH('Plant Level Projection'!Y10,Assumptions!$A20:$H20))*R12</f>
        <v>#REF!</v>
      </c>
      <c r="Z12" s="5" t="e">
        <f>INDEX(Assumptions!G20:N38, MATCH('Plant Level Projection'!H12,Assumptions!G21:G38)+IF('Plant Level Projection'!$F:$F="Base",1,2),MATCH('Plant Level Projection'!Z10,Assumptions!$A20:$H20))*S12</f>
        <v>#N/A</v>
      </c>
    </row>
    <row r="13" spans="1:26" x14ac:dyDescent="0.2">
      <c r="A13" s="1" t="str">
        <f>'Plant Details'!A13</f>
        <v>East</v>
      </c>
      <c r="B13" s="1">
        <f>'Plant Details'!T13</f>
        <v>0</v>
      </c>
      <c r="C13" s="1" t="str">
        <f>'Plant Details'!U13</f>
        <v>PA</v>
      </c>
      <c r="D13" s="1" t="e">
        <f>'Plant Details'!#REF!</f>
        <v>#REF!</v>
      </c>
      <c r="E13" s="1" t="str">
        <f>'Plant Details'!N13</f>
        <v>Oil</v>
      </c>
      <c r="F13" s="1" t="str">
        <f>'Plant Details'!BS13</f>
        <v>Peaking</v>
      </c>
      <c r="G13" s="1" t="e">
        <f>'Plant Details'!#REF!</f>
        <v>#REF!</v>
      </c>
      <c r="H13" s="2">
        <f>'Plant Details'!G13</f>
        <v>15</v>
      </c>
      <c r="I13" s="3">
        <f>'Plant Details'!AW13</f>
        <v>0</v>
      </c>
      <c r="J13" s="3">
        <f>MIN('Plant Details'!AW13:BA13)</f>
        <v>-0.16489091831557584</v>
      </c>
      <c r="K13" s="2">
        <f>'Plant Details'!AR13</f>
        <v>0</v>
      </c>
      <c r="L13" s="2">
        <f>MIN('Plant Details'!AR13:AV13)</f>
        <v>-650</v>
      </c>
      <c r="M13" s="4">
        <f>MIN($I13:$J13)*$H13*365*24*Assumptions!$B$2/100</f>
        <v>-214.49999999999997</v>
      </c>
      <c r="N13" s="2">
        <f>MAX((IF(MIN($I13:$J13)&gt;1,MIN($I13:$J13),0)-Assumptions!$B$3)*$H13*365*24*Assumptions!$B$2/100,0)</f>
        <v>0</v>
      </c>
      <c r="O13" s="2">
        <f>MAX((IF(MIN($I13:$J13)&gt;2,MIN($I13:$J13),0)-Assumptions!$B$3*2)*$H13*365*24*Assumptions!$B$2/100,0)</f>
        <v>0</v>
      </c>
      <c r="P13" s="2">
        <f>MAX((IF(MIN($I13:$J13)&gt;3,MIN($I13:$J13),0)-Assumptions!$B$3*3)*$H13*365*24*Assumptions!$B$2/100,0)</f>
        <v>0</v>
      </c>
      <c r="Q13" s="2">
        <f>MAX((IF(MIN($I13:$J13)&gt;4,MIN($I13:$J13),0)-Assumptions!$B$3*4)*$H13*365*24*Assumptions!$B$2/100,0)</f>
        <v>0</v>
      </c>
      <c r="R13" s="2">
        <f>MAX((IF(MIN($I13:$J13)&gt;5,MIN($I13:$J13),0)-Assumptions!$B$3*5)*$H13*365*24*Assumptions!$B$2/100,0)</f>
        <v>0</v>
      </c>
      <c r="S13" s="2">
        <f>MAX((IF(MIN($I13:$J13)&gt;6,MIN($I13:$J13),0)-Assumptions!$B$3*6)*$H13*365*24*Assumptions!$B$2/100,0)</f>
        <v>0</v>
      </c>
      <c r="T13" s="5" t="e">
        <f>INDEX(Assumptions!A21:H39, MATCH('Plant Level Projection'!B13,Assumptions!A22:A39)+IF('Plant Level Projection'!$F:$F="Base",1,2),MATCH('Plant Level Projection'!T11,Assumptions!$A21:$H21))*M13</f>
        <v>#N/A</v>
      </c>
      <c r="U13" s="5" t="e">
        <f>INDEX(Assumptions!B21:I39, MATCH('Plant Level Projection'!C13,Assumptions!B22:B39)+IF('Plant Level Projection'!$F:$F="Base",1,2),MATCH('Plant Level Projection'!U11,Assumptions!$A21:$H21))*N13</f>
        <v>#N/A</v>
      </c>
      <c r="V13" s="5" t="e">
        <f>INDEX(Assumptions!C21:J39, MATCH('Plant Level Projection'!D13,Assumptions!C22:C39)+IF('Plant Level Projection'!$F:$F="Base",1,2),MATCH('Plant Level Projection'!V11,Assumptions!$A21:$H21))*O13</f>
        <v>#REF!</v>
      </c>
      <c r="W13" s="5" t="e">
        <f>INDEX(Assumptions!D21:K39, MATCH('Plant Level Projection'!E13,Assumptions!D22:D39)+IF('Plant Level Projection'!$F:$F="Base",1,2),MATCH('Plant Level Projection'!W11,Assumptions!$A21:$H21))*P13</f>
        <v>#N/A</v>
      </c>
      <c r="X13" s="5" t="e">
        <f>INDEX(Assumptions!E21:L39, MATCH('Plant Level Projection'!F13,Assumptions!E22:E39)+IF('Plant Level Projection'!$F:$F="Base",1,2),MATCH('Plant Level Projection'!X11,Assumptions!$A21:$H21))*Q13</f>
        <v>#N/A</v>
      </c>
      <c r="Y13" s="5" t="e">
        <f>INDEX(Assumptions!F21:M39, MATCH('Plant Level Projection'!G13,Assumptions!F22:F39)+IF('Plant Level Projection'!$F:$F="Base",1,2),MATCH('Plant Level Projection'!Y11,Assumptions!$A21:$H21))*R13</f>
        <v>#REF!</v>
      </c>
      <c r="Z13" s="5" t="e">
        <f>INDEX(Assumptions!G21:N39, MATCH('Plant Level Projection'!H13,Assumptions!G22:G39)+IF('Plant Level Projection'!$F:$F="Base",1,2),MATCH('Plant Level Projection'!Z11,Assumptions!$A21:$H21))*S13</f>
        <v>#REF!</v>
      </c>
    </row>
    <row r="14" spans="1:26" x14ac:dyDescent="0.2">
      <c r="A14" s="1" t="str">
        <f>'Plant Details'!A14</f>
        <v>East</v>
      </c>
      <c r="B14" s="1">
        <f>'Plant Details'!T14</f>
        <v>0</v>
      </c>
      <c r="C14" s="1" t="str">
        <f>'Plant Details'!U14</f>
        <v>PA</v>
      </c>
      <c r="D14" s="1" t="e">
        <f>'Plant Details'!#REF!</f>
        <v>#REF!</v>
      </c>
      <c r="E14" s="1" t="str">
        <f>'Plant Details'!N14</f>
        <v>Gas</v>
      </c>
      <c r="F14" s="1" t="str">
        <f>'Plant Details'!BS14</f>
        <v>Intermediate</v>
      </c>
      <c r="G14" s="1" t="e">
        <f>'Plant Details'!#REF!</f>
        <v>#REF!</v>
      </c>
      <c r="H14" s="2">
        <f>'Plant Details'!G14</f>
        <v>244</v>
      </c>
      <c r="I14" s="3">
        <v>0</v>
      </c>
      <c r="J14" s="3">
        <f>MIN('Plant Details'!AW14:BA14)</f>
        <v>1.0558849746153549</v>
      </c>
      <c r="K14" s="2">
        <v>0</v>
      </c>
      <c r="L14" s="2">
        <f>MIN('Plant Details'!AR14:AV14)</f>
        <v>21796</v>
      </c>
      <c r="M14" s="4">
        <f>MIN($I14:$J14)*$H14*365*24*Assumptions!$B$2/100</f>
        <v>0</v>
      </c>
      <c r="N14" s="2">
        <f>MAX((IF(MIN($I14:$J14)&gt;1,MIN($I14:$J14),0)-Assumptions!$B$3)*$H14*365*24*Assumptions!$B$2/100,0)</f>
        <v>0</v>
      </c>
      <c r="O14" s="2">
        <f>MAX((IF(MIN($I14:$J14)&gt;2,MIN($I14:$J14),0)-Assumptions!$B$3*2)*$H14*365*24*Assumptions!$B$2/100,0)</f>
        <v>0</v>
      </c>
      <c r="P14" s="2">
        <f>MAX((IF(MIN($I14:$J14)&gt;3,MIN($I14:$J14),0)-Assumptions!$B$3*3)*$H14*365*24*Assumptions!$B$2/100,0)</f>
        <v>0</v>
      </c>
      <c r="Q14" s="2">
        <f>MAX((IF(MIN($I14:$J14)&gt;4,MIN($I14:$J14),0)-Assumptions!$B$3*4)*$H14*365*24*Assumptions!$B$2/100,0)</f>
        <v>0</v>
      </c>
      <c r="R14" s="2">
        <f>MAX((IF(MIN($I14:$J14)&gt;5,MIN($I14:$J14),0)-Assumptions!$B$3*5)*$H14*365*24*Assumptions!$B$2/100,0)</f>
        <v>0</v>
      </c>
      <c r="S14" s="2">
        <f>MAX((IF(MIN($I14:$J14)&gt;6,MIN($I14:$J14),0)-Assumptions!$B$3*6)*$H14*365*24*Assumptions!$B$2/100,0)</f>
        <v>0</v>
      </c>
      <c r="T14" s="5" t="e">
        <f>INDEX(Assumptions!A22:H40, MATCH('Plant Level Projection'!B14,Assumptions!A23:A40)+IF('Plant Level Projection'!$F:$F="Base",1,2),MATCH('Plant Level Projection'!T12,Assumptions!$A22:$H22))*M14</f>
        <v>#N/A</v>
      </c>
      <c r="U14" s="5" t="e">
        <f>INDEX(Assumptions!B22:I40, MATCH('Plant Level Projection'!C14,Assumptions!B23:B40)+IF('Plant Level Projection'!$F:$F="Base",1,2),MATCH('Plant Level Projection'!U12,Assumptions!$A22:$H22))*N14</f>
        <v>#N/A</v>
      </c>
      <c r="V14" s="5" t="e">
        <f>INDEX(Assumptions!C22:J40, MATCH('Plant Level Projection'!D14,Assumptions!C23:C40)+IF('Plant Level Projection'!$F:$F="Base",1,2),MATCH('Plant Level Projection'!V12,Assumptions!$A22:$H22))*O14</f>
        <v>#REF!</v>
      </c>
      <c r="W14" s="5" t="e">
        <f>INDEX(Assumptions!D22:K40, MATCH('Plant Level Projection'!E14,Assumptions!D23:D40)+IF('Plant Level Projection'!$F:$F="Base",1,2),MATCH('Plant Level Projection'!W12,Assumptions!$A22:$H22))*P14</f>
        <v>#N/A</v>
      </c>
      <c r="X14" s="5" t="e">
        <f>INDEX(Assumptions!E22:L40, MATCH('Plant Level Projection'!F14,Assumptions!E23:E40)+IF('Plant Level Projection'!$F:$F="Base",1,2),MATCH('Plant Level Projection'!X12,Assumptions!$A22:$H22))*Q14</f>
        <v>#N/A</v>
      </c>
      <c r="Y14" s="5" t="e">
        <f>INDEX(Assumptions!F22:M40, MATCH('Plant Level Projection'!G14,Assumptions!F23:F40)+IF('Plant Level Projection'!$F:$F="Base",1,2),MATCH('Plant Level Projection'!Y12,Assumptions!$A22:$H22))*R14</f>
        <v>#REF!</v>
      </c>
      <c r="Z14" s="5" t="e">
        <f>INDEX(Assumptions!G22:N40, MATCH('Plant Level Projection'!H14,Assumptions!G23:G40)+IF('Plant Level Projection'!$F:$F="Base",1,2),MATCH('Plant Level Projection'!Z12,Assumptions!$A22:$H22))*S14</f>
        <v>#N/A</v>
      </c>
    </row>
    <row r="15" spans="1:26" x14ac:dyDescent="0.2">
      <c r="A15" s="1" t="str">
        <f>'Plant Details'!A15</f>
        <v>East</v>
      </c>
      <c r="B15" s="1">
        <f>'Plant Details'!T15</f>
        <v>0</v>
      </c>
      <c r="C15" s="1" t="str">
        <f>'Plant Details'!U15</f>
        <v>MA</v>
      </c>
      <c r="D15" s="1" t="e">
        <f>'Plant Details'!#REF!</f>
        <v>#REF!</v>
      </c>
      <c r="E15" s="1" t="str">
        <f>'Plant Details'!N15</f>
        <v>Oil</v>
      </c>
      <c r="F15" s="1" t="str">
        <f>'Plant Details'!BS15</f>
        <v>Peaking</v>
      </c>
      <c r="G15" s="1" t="e">
        <f>'Plant Details'!#REF!</f>
        <v>#REF!</v>
      </c>
      <c r="H15" s="2">
        <f>'Plant Details'!G15</f>
        <v>1112</v>
      </c>
      <c r="I15" s="3">
        <v>0</v>
      </c>
      <c r="J15" s="3">
        <f>MIN('Plant Details'!AW15:BA15)</f>
        <v>0.22784803999864478</v>
      </c>
      <c r="K15" s="2">
        <v>0</v>
      </c>
      <c r="L15" s="2">
        <f>MIN('Plant Details'!AR15:AV15)</f>
        <v>22596</v>
      </c>
      <c r="M15" s="4">
        <f>MIN($I15:$J15)*$H15*365*24*Assumptions!$B$2/100</f>
        <v>0</v>
      </c>
      <c r="N15" s="2">
        <f>MAX((IF(MIN($I15:$J15)&gt;1,MIN($I15:$J15),0)-Assumptions!$B$3)*$H15*365*24*Assumptions!$B$2/100,0)</f>
        <v>0</v>
      </c>
      <c r="O15" s="2">
        <f>MAX((IF(MIN($I15:$J15)&gt;2,MIN($I15:$J15),0)-Assumptions!$B$3*2)*$H15*365*24*Assumptions!$B$2/100,0)</f>
        <v>0</v>
      </c>
      <c r="P15" s="2">
        <f>MAX((IF(MIN($I15:$J15)&gt;3,MIN($I15:$J15),0)-Assumptions!$B$3*3)*$H15*365*24*Assumptions!$B$2/100,0)</f>
        <v>0</v>
      </c>
      <c r="Q15" s="2">
        <f>MAX((IF(MIN($I15:$J15)&gt;4,MIN($I15:$J15),0)-Assumptions!$B$3*4)*$H15*365*24*Assumptions!$B$2/100,0)</f>
        <v>0</v>
      </c>
      <c r="R15" s="2">
        <f>MAX((IF(MIN($I15:$J15)&gt;5,MIN($I15:$J15),0)-Assumptions!$B$3*5)*$H15*365*24*Assumptions!$B$2/100,0)</f>
        <v>0</v>
      </c>
      <c r="S15" s="2">
        <f>MAX((IF(MIN($I15:$J15)&gt;6,MIN($I15:$J15),0)-Assumptions!$B$3*6)*$H15*365*24*Assumptions!$B$2/100,0)</f>
        <v>0</v>
      </c>
      <c r="T15" s="5" t="e">
        <f>INDEX(Assumptions!A23:H41, MATCH('Plant Level Projection'!B15,Assumptions!A24:A41)+IF('Plant Level Projection'!$F:$F="Base",1,2),MATCH('Plant Level Projection'!T13,Assumptions!$A23:$H23))*M15</f>
        <v>#N/A</v>
      </c>
      <c r="U15" s="5" t="e">
        <f>INDEX(Assumptions!B23:I41, MATCH('Plant Level Projection'!C15,Assumptions!B24:B41)+IF('Plant Level Projection'!$F:$F="Base",1,2),MATCH('Plant Level Projection'!U13,Assumptions!$A23:$H23))*N15</f>
        <v>#N/A</v>
      </c>
      <c r="V15" s="5" t="e">
        <f>INDEX(Assumptions!C23:J41, MATCH('Plant Level Projection'!D15,Assumptions!C24:C41)+IF('Plant Level Projection'!$F:$F="Base",1,2),MATCH('Plant Level Projection'!V13,Assumptions!$A23:$H23))*O15</f>
        <v>#REF!</v>
      </c>
      <c r="W15" s="5" t="e">
        <f>INDEX(Assumptions!D23:K41, MATCH('Plant Level Projection'!E15,Assumptions!D24:D41)+IF('Plant Level Projection'!$F:$F="Base",1,2),MATCH('Plant Level Projection'!W13,Assumptions!$A23:$H23))*P15</f>
        <v>#N/A</v>
      </c>
      <c r="X15" s="5" t="e">
        <f>INDEX(Assumptions!E23:L41, MATCH('Plant Level Projection'!F15,Assumptions!E24:E41)+IF('Plant Level Projection'!$F:$F="Base",1,2),MATCH('Plant Level Projection'!X13,Assumptions!$A23:$H23))*Q15</f>
        <v>#N/A</v>
      </c>
      <c r="Y15" s="5" t="e">
        <f>INDEX(Assumptions!F23:M41, MATCH('Plant Level Projection'!G15,Assumptions!F24:F41)+IF('Plant Level Projection'!$F:$F="Base",1,2),MATCH('Plant Level Projection'!Y13,Assumptions!$A23:$H23))*R15</f>
        <v>#REF!</v>
      </c>
      <c r="Z15" s="5" t="e">
        <f>INDEX(Assumptions!G23:N41, MATCH('Plant Level Projection'!H15,Assumptions!G24:G41)+IF('Plant Level Projection'!$F:$F="Base",1,2),MATCH('Plant Level Projection'!Z13,Assumptions!$A23:$H23))*S15</f>
        <v>#REF!</v>
      </c>
    </row>
    <row r="16" spans="1:26" x14ac:dyDescent="0.2">
      <c r="A16" s="1" t="str">
        <f>'Plant Details'!A16</f>
        <v>Gulf Coast</v>
      </c>
      <c r="B16" s="1">
        <f>'Plant Details'!T16</f>
        <v>0</v>
      </c>
      <c r="C16" s="1" t="str">
        <f>'Plant Details'!U16</f>
        <v>TX</v>
      </c>
      <c r="D16" s="1" t="e">
        <f>'Plant Details'!#REF!</f>
        <v>#REF!</v>
      </c>
      <c r="E16" s="1" t="str">
        <f>'Plant Details'!N16</f>
        <v>Gas</v>
      </c>
      <c r="F16" s="1" t="b">
        <f>'Plant Details'!BS16</f>
        <v>0</v>
      </c>
      <c r="G16" s="1" t="e">
        <f>'Plant Details'!#REF!</f>
        <v>#REF!</v>
      </c>
      <c r="H16" s="2">
        <f>'Plant Details'!G16</f>
        <v>1495</v>
      </c>
      <c r="I16" s="3">
        <f>'Plant Details'!AW16</f>
        <v>11.019389159980749</v>
      </c>
      <c r="J16" s="3">
        <f>MIN('Plant Details'!AW16:BA16)</f>
        <v>9.4005138561446469</v>
      </c>
      <c r="K16" s="2">
        <f>'Plant Details'!AR16</f>
        <v>1447075</v>
      </c>
      <c r="L16" s="2">
        <f>MIN('Plant Details'!AR16:AV16)</f>
        <v>1232281</v>
      </c>
      <c r="M16" s="4">
        <f>MIN($I16:$J16)*$H16*365*24*Assumptions!$B$2/100</f>
        <v>1218798.994672131</v>
      </c>
      <c r="N16" s="2">
        <f>MAX((IF(MIN($I16:$J16)&gt;1,MIN($I16:$J16),0)-Assumptions!$B$3)*$H16*365*24*Assumptions!$B$2/100,0)</f>
        <v>1089146.6146721309</v>
      </c>
      <c r="O16" s="2">
        <f>MAX((IF(MIN($I16:$J16)&gt;2,MIN($I16:$J16),0)-Assumptions!$B$3*2)*$H16*365*24*Assumptions!$B$2/100,0)</f>
        <v>959494.2346721309</v>
      </c>
      <c r="P16" s="2">
        <f>MAX((IF(MIN($I16:$J16)&gt;3,MIN($I16:$J16),0)-Assumptions!$B$3*3)*$H16*365*24*Assumptions!$B$2/100,0)</f>
        <v>829841.8546721309</v>
      </c>
      <c r="Q16" s="2">
        <f>MAX((IF(MIN($I16:$J16)&gt;4,MIN($I16:$J16),0)-Assumptions!$B$3*4)*$H16*365*24*Assumptions!$B$2/100,0)</f>
        <v>700189.47467213112</v>
      </c>
      <c r="R16" s="2">
        <f>MAX((IF(MIN($I16:$J16)&gt;5,MIN($I16:$J16),0)-Assumptions!$B$3*5)*$H16*365*24*Assumptions!$B$2/100,0)</f>
        <v>570537.094672131</v>
      </c>
      <c r="S16" s="2">
        <f>MAX((IF(MIN($I16:$J16)&gt;6,MIN($I16:$J16),0)-Assumptions!$B$3*6)*$H16*365*24*Assumptions!$B$2/100,0)</f>
        <v>440884.714672131</v>
      </c>
      <c r="T16" s="5" t="e">
        <f>INDEX(Assumptions!A24:H42, MATCH('Plant Level Projection'!B16,Assumptions!A25:A42)+IF('Plant Level Projection'!$F:$F="Base",1,2),MATCH('Plant Level Projection'!T14,Assumptions!$A24:$H24))*M16</f>
        <v>#N/A</v>
      </c>
      <c r="U16" s="5" t="e">
        <f>INDEX(Assumptions!B24:I42, MATCH('Plant Level Projection'!C16,Assumptions!B25:B42)+IF('Plant Level Projection'!$F:$F="Base",1,2),MATCH('Plant Level Projection'!U14,Assumptions!$A24:$H24))*N16</f>
        <v>#N/A</v>
      </c>
      <c r="V16" s="5" t="e">
        <f>INDEX(Assumptions!C24:J42, MATCH('Plant Level Projection'!D16,Assumptions!C25:C42)+IF('Plant Level Projection'!$F:$F="Base",1,2),MATCH('Plant Level Projection'!V14,Assumptions!$A24:$H24))*O16</f>
        <v>#REF!</v>
      </c>
      <c r="W16" s="5" t="e">
        <f>INDEX(Assumptions!D24:K42, MATCH('Plant Level Projection'!E16,Assumptions!D25:D42)+IF('Plant Level Projection'!$F:$F="Base",1,2),MATCH('Plant Level Projection'!W14,Assumptions!$A24:$H24))*P16</f>
        <v>#N/A</v>
      </c>
      <c r="X16" s="5" t="e">
        <f>INDEX(Assumptions!E24:L42, MATCH('Plant Level Projection'!F16,Assumptions!E25:E42)+IF('Plant Level Projection'!$F:$F="Base",1,2),MATCH('Plant Level Projection'!X14,Assumptions!$A24:$H24))*Q16</f>
        <v>#N/A</v>
      </c>
      <c r="Y16" s="5" t="e">
        <f>INDEX(Assumptions!F24:M42, MATCH('Plant Level Projection'!G16,Assumptions!F25:F42)+IF('Plant Level Projection'!$F:$F="Base",1,2),MATCH('Plant Level Projection'!Y14,Assumptions!$A24:$H24))*R16</f>
        <v>#REF!</v>
      </c>
      <c r="Z16" s="5" t="e">
        <f>INDEX(Assumptions!G24:N42, MATCH('Plant Level Projection'!H16,Assumptions!G25:G42)+IF('Plant Level Projection'!$F:$F="Base",1,2),MATCH('Plant Level Projection'!Z14,Assumptions!$A24:$H24))*S16</f>
        <v>#N/A</v>
      </c>
    </row>
    <row r="17" spans="1:26" x14ac:dyDescent="0.2">
      <c r="A17" s="1" t="str">
        <f>'Plant Details'!A17</f>
        <v>Gulf Coast</v>
      </c>
      <c r="B17" s="1">
        <f>'Plant Details'!T17</f>
        <v>0</v>
      </c>
      <c r="C17" s="1" t="str">
        <f>'Plant Details'!U17</f>
        <v>TX</v>
      </c>
      <c r="D17" s="1" t="e">
        <f>'Plant Details'!#REF!</f>
        <v>#REF!</v>
      </c>
      <c r="E17" s="1" t="str">
        <f>'Plant Details'!N17</f>
        <v>Gas</v>
      </c>
      <c r="F17" s="1" t="str">
        <f>'Plant Details'!BS17</f>
        <v>Intermediate</v>
      </c>
      <c r="G17" s="1" t="e">
        <f>'Plant Details'!#REF!</f>
        <v>#REF!</v>
      </c>
      <c r="H17" s="2">
        <f>'Plant Details'!G17</f>
        <v>249</v>
      </c>
      <c r="I17" s="3">
        <f>'Plant Details'!AW17</f>
        <v>23.75270259175128</v>
      </c>
      <c r="J17" s="3">
        <f>MIN('Plant Details'!AW17:BA17)</f>
        <v>19.771422690786014</v>
      </c>
      <c r="K17" s="2">
        <f>'Plant Details'!AR17</f>
        <v>1249776</v>
      </c>
      <c r="L17" s="2">
        <f>MIN('Plant Details'!AR17:AV17)</f>
        <v>1037454</v>
      </c>
      <c r="M17" s="4">
        <f>MIN($I17:$J17)*$H17*365*24*Assumptions!$B$2/100</f>
        <v>426949.55849749589</v>
      </c>
      <c r="N17" s="2">
        <f>MAX((IF(MIN($I17:$J17)&gt;1,MIN($I17:$J17),0)-Assumptions!$B$3)*$H17*365*24*Assumptions!$B$2/100,0)</f>
        <v>405355.28249749594</v>
      </c>
      <c r="O17" s="2">
        <f>MAX((IF(MIN($I17:$J17)&gt;2,MIN($I17:$J17),0)-Assumptions!$B$3*2)*$H17*365*24*Assumptions!$B$2/100,0)</f>
        <v>383761.00649749592</v>
      </c>
      <c r="P17" s="2">
        <f>MAX((IF(MIN($I17:$J17)&gt;3,MIN($I17:$J17),0)-Assumptions!$B$3*3)*$H17*365*24*Assumptions!$B$2/100,0)</f>
        <v>362166.73049749591</v>
      </c>
      <c r="Q17" s="2">
        <f>MAX((IF(MIN($I17:$J17)&gt;4,MIN($I17:$J17),0)-Assumptions!$B$3*4)*$H17*365*24*Assumptions!$B$2/100,0)</f>
        <v>340572.45449749584</v>
      </c>
      <c r="R17" s="2">
        <f>MAX((IF(MIN($I17:$J17)&gt;5,MIN($I17:$J17),0)-Assumptions!$B$3*5)*$H17*365*24*Assumptions!$B$2/100,0)</f>
        <v>318978.17849749583</v>
      </c>
      <c r="S17" s="2">
        <f>MAX((IF(MIN($I17:$J17)&gt;6,MIN($I17:$J17),0)-Assumptions!$B$3*6)*$H17*365*24*Assumptions!$B$2/100,0)</f>
        <v>297383.90249749582</v>
      </c>
      <c r="T17" s="5" t="e">
        <f>INDEX(Assumptions!A25:H43, MATCH('Plant Level Projection'!B17,Assumptions!A26:A43)+IF('Plant Level Projection'!$F:$F="Base",1,2),MATCH('Plant Level Projection'!T15,Assumptions!$A25:$H25))*M17</f>
        <v>#N/A</v>
      </c>
      <c r="U17" s="5" t="e">
        <f>INDEX(Assumptions!B25:I43, MATCH('Plant Level Projection'!C17,Assumptions!B26:B43)+IF('Plant Level Projection'!$F:$F="Base",1,2),MATCH('Plant Level Projection'!U15,Assumptions!$A25:$H25))*N17</f>
        <v>#N/A</v>
      </c>
      <c r="V17" s="5" t="e">
        <f>INDEX(Assumptions!C25:J43, MATCH('Plant Level Projection'!D17,Assumptions!C26:C43)+IF('Plant Level Projection'!$F:$F="Base",1,2),MATCH('Plant Level Projection'!V15,Assumptions!$A25:$H25))*O17</f>
        <v>#REF!</v>
      </c>
      <c r="W17" s="5" t="e">
        <f>INDEX(Assumptions!D25:K43, MATCH('Plant Level Projection'!E17,Assumptions!D26:D43)+IF('Plant Level Projection'!$F:$F="Base",1,2),MATCH('Plant Level Projection'!W15,Assumptions!$A25:$H25))*P17</f>
        <v>#N/A</v>
      </c>
      <c r="X17" s="5" t="e">
        <f>INDEX(Assumptions!E25:L43, MATCH('Plant Level Projection'!F17,Assumptions!E26:E43)+IF('Plant Level Projection'!$F:$F="Base",1,2),MATCH('Plant Level Projection'!X15,Assumptions!$A25:$H25))*Q17</f>
        <v>#N/A</v>
      </c>
      <c r="Y17" s="5" t="e">
        <f>INDEX(Assumptions!F25:M43, MATCH('Plant Level Projection'!G17,Assumptions!F26:F43)+IF('Plant Level Projection'!$F:$F="Base",1,2),MATCH('Plant Level Projection'!Y15,Assumptions!$A25:$H25))*R17</f>
        <v>#REF!</v>
      </c>
      <c r="Z17" s="5" t="e">
        <f>INDEX(Assumptions!G25:N43, MATCH('Plant Level Projection'!H17,Assumptions!G26:G43)+IF('Plant Level Projection'!$F:$F="Base",1,2),MATCH('Plant Level Projection'!Z15,Assumptions!$A25:$H25))*S17</f>
        <v>#REF!</v>
      </c>
    </row>
    <row r="18" spans="1:26" x14ac:dyDescent="0.2">
      <c r="A18" s="1" t="str">
        <f>'Plant Details'!A18</f>
        <v>East</v>
      </c>
      <c r="B18" s="1">
        <f>'Plant Details'!T18</f>
        <v>0</v>
      </c>
      <c r="C18" s="1" t="str">
        <f>'Plant Details'!U18</f>
        <v>MD</v>
      </c>
      <c r="D18" s="1" t="e">
        <f>'Plant Details'!#REF!</f>
        <v>#REF!</v>
      </c>
      <c r="E18" s="1" t="str">
        <f>'Plant Details'!N18</f>
        <v>Coal</v>
      </c>
      <c r="F18" s="1" t="b">
        <f>'Plant Details'!BS18</f>
        <v>0</v>
      </c>
      <c r="G18" s="1" t="e">
        <f>'Plant Details'!#REF!</f>
        <v>#REF!</v>
      </c>
      <c r="H18" s="2">
        <f>'Plant Details'!G18</f>
        <v>667</v>
      </c>
      <c r="I18" s="3">
        <f>'Plant Details'!AW18</f>
        <v>25.396849743136677</v>
      </c>
      <c r="J18" s="3">
        <f>MIN('Plant Details'!AW18:BA18)</f>
        <v>23.056130888907116</v>
      </c>
      <c r="K18" s="2">
        <f>'Plant Details'!AR18</f>
        <v>1490214</v>
      </c>
      <c r="L18" s="2">
        <f>MIN('Plant Details'!AR18:AV18)</f>
        <v>1349171</v>
      </c>
      <c r="M18" s="4">
        <f>MIN($I18:$J18)*$H18*365*24*Assumptions!$B$2/100</f>
        <v>1333679.7701047903</v>
      </c>
      <c r="N18" s="2">
        <f>MAX((IF(MIN($I18:$J18)&gt;1,MIN($I18:$J18),0)-Assumptions!$B$3)*$H18*365*24*Assumptions!$B$2/100,0)</f>
        <v>1275834.8621047903</v>
      </c>
      <c r="O18" s="2">
        <f>MAX((IF(MIN($I18:$J18)&gt;2,MIN($I18:$J18),0)-Assumptions!$B$3*2)*$H18*365*24*Assumptions!$B$2/100,0)</f>
        <v>1217989.9541047902</v>
      </c>
      <c r="P18" s="2">
        <f>MAX((IF(MIN($I18:$J18)&gt;3,MIN($I18:$J18),0)-Assumptions!$B$3*3)*$H18*365*24*Assumptions!$B$2/100,0)</f>
        <v>1160145.0461047902</v>
      </c>
      <c r="Q18" s="2">
        <f>MAX((IF(MIN($I18:$J18)&gt;4,MIN($I18:$J18),0)-Assumptions!$B$3*4)*$H18*365*24*Assumptions!$B$2/100,0)</f>
        <v>1102300.1381047904</v>
      </c>
      <c r="R18" s="2">
        <f>MAX((IF(MIN($I18:$J18)&gt;5,MIN($I18:$J18),0)-Assumptions!$B$3*5)*$H18*365*24*Assumptions!$B$2/100,0)</f>
        <v>1044455.2301047903</v>
      </c>
      <c r="S18" s="2">
        <f>MAX((IF(MIN($I18:$J18)&gt;6,MIN($I18:$J18),0)-Assumptions!$B$3*6)*$H18*365*24*Assumptions!$B$2/100,0)</f>
        <v>986610.32210479036</v>
      </c>
      <c r="T18" s="5" t="e">
        <f>INDEX(Assumptions!A26:H44, MATCH('Plant Level Projection'!B18,Assumptions!A27:A44)+IF('Plant Level Projection'!$F:$F="Base",1,2),MATCH('Plant Level Projection'!T16,Assumptions!$A26:$H26))*M18</f>
        <v>#N/A</v>
      </c>
      <c r="U18" s="5" t="e">
        <f>INDEX(Assumptions!B26:I44, MATCH('Plant Level Projection'!C18,Assumptions!B27:B44)+IF('Plant Level Projection'!$F:$F="Base",1,2),MATCH('Plant Level Projection'!U16,Assumptions!$A26:$H26))*N18</f>
        <v>#N/A</v>
      </c>
      <c r="V18" s="5" t="e">
        <f>INDEX(Assumptions!C26:J44, MATCH('Plant Level Projection'!D18,Assumptions!C27:C44)+IF('Plant Level Projection'!$F:$F="Base",1,2),MATCH('Plant Level Projection'!V16,Assumptions!$A26:$H26))*O18</f>
        <v>#REF!</v>
      </c>
      <c r="W18" s="5" t="e">
        <f>INDEX(Assumptions!D26:K44, MATCH('Plant Level Projection'!E18,Assumptions!D27:D44)+IF('Plant Level Projection'!$F:$F="Base",1,2),MATCH('Plant Level Projection'!W16,Assumptions!$A26:$H26))*P18</f>
        <v>#N/A</v>
      </c>
      <c r="X18" s="5" t="e">
        <f>INDEX(Assumptions!E26:L44, MATCH('Plant Level Projection'!F18,Assumptions!E27:E44)+IF('Plant Level Projection'!$F:$F="Base",1,2),MATCH('Plant Level Projection'!X16,Assumptions!$A26:$H26))*Q18</f>
        <v>#N/A</v>
      </c>
      <c r="Y18" s="5" t="e">
        <f>INDEX(Assumptions!F26:M44, MATCH('Plant Level Projection'!G18,Assumptions!F27:F44)+IF('Plant Level Projection'!$F:$F="Base",1,2),MATCH('Plant Level Projection'!Y16,Assumptions!$A26:$H26))*R18</f>
        <v>#REF!</v>
      </c>
      <c r="Z18" s="5" t="e">
        <f>INDEX(Assumptions!G26:N44, MATCH('Plant Level Projection'!H18,Assumptions!G27:G44)+IF('Plant Level Projection'!$F:$F="Base",1,2),MATCH('Plant Level Projection'!Z16,Assumptions!$A26:$H26))*S18</f>
        <v>#N/A</v>
      </c>
    </row>
    <row r="19" spans="1:26" x14ac:dyDescent="0.2">
      <c r="A19" s="1" t="str">
        <f>'Plant Details'!A19</f>
        <v>East</v>
      </c>
      <c r="B19" s="1">
        <f>'Plant Details'!T19</f>
        <v>0</v>
      </c>
      <c r="C19" s="1" t="str">
        <f>'Plant Details'!U19</f>
        <v>MD</v>
      </c>
      <c r="D19" s="1" t="e">
        <f>'Plant Details'!#REF!</f>
        <v>#REF!</v>
      </c>
      <c r="E19" s="1" t="str">
        <f>'Plant Details'!N19</f>
        <v>Gas</v>
      </c>
      <c r="F19" s="1" t="b">
        <f>'Plant Details'!BS19</f>
        <v>0</v>
      </c>
      <c r="G19" s="1" t="e">
        <f>'Plant Details'!#REF!</f>
        <v>#REF!</v>
      </c>
      <c r="H19" s="2">
        <f>'Plant Details'!G19</f>
        <v>1570</v>
      </c>
      <c r="I19" s="3">
        <f>'Plant Details'!AW19</f>
        <v>12.47645868151403</v>
      </c>
      <c r="J19" s="3">
        <f>MIN('Plant Details'!AW19:BA19)</f>
        <v>3.7906604528550583</v>
      </c>
      <c r="K19" s="2">
        <f>'Plant Details'!AR19</f>
        <v>1275665</v>
      </c>
      <c r="L19" s="2">
        <f>MIN('Plant Details'!AR19:AV19)</f>
        <v>386520</v>
      </c>
      <c r="M19" s="4">
        <f>MIN($I19:$J19)*$H19*365*24*Assumptions!$B$2/100</f>
        <v>516123.7422680413</v>
      </c>
      <c r="N19" s="2">
        <f>MAX((IF(MIN($I19:$J19)&gt;1,MIN($I19:$J19),0)-Assumptions!$B$3)*$H19*365*24*Assumptions!$B$2/100,0)</f>
        <v>379967.06226804131</v>
      </c>
      <c r="O19" s="2">
        <f>MAX((IF(MIN($I19:$J19)&gt;2,MIN($I19:$J19),0)-Assumptions!$B$3*2)*$H19*365*24*Assumptions!$B$2/100,0)</f>
        <v>243810.38226804126</v>
      </c>
      <c r="P19" s="2">
        <f>MAX((IF(MIN($I19:$J19)&gt;3,MIN($I19:$J19),0)-Assumptions!$B$3*3)*$H19*365*24*Assumptions!$B$2/100,0)</f>
        <v>107653.70226804126</v>
      </c>
      <c r="Q19" s="2">
        <f>MAX((IF(MIN($I19:$J19)&gt;4,MIN($I19:$J19),0)-Assumptions!$B$3*4)*$H19*365*24*Assumptions!$B$2/100,0)</f>
        <v>0</v>
      </c>
      <c r="R19" s="2">
        <f>MAX((IF(MIN($I19:$J19)&gt;5,MIN($I19:$J19),0)-Assumptions!$B$3*5)*$H19*365*24*Assumptions!$B$2/100,0)</f>
        <v>0</v>
      </c>
      <c r="S19" s="2">
        <f>MAX((IF(MIN($I19:$J19)&gt;6,MIN($I19:$J19),0)-Assumptions!$B$3*6)*$H19*365*24*Assumptions!$B$2/100,0)</f>
        <v>0</v>
      </c>
      <c r="T19" s="5" t="e">
        <f>INDEX(Assumptions!A27:H45, MATCH('Plant Level Projection'!B19,Assumptions!A28:A45)+IF('Plant Level Projection'!$F:$F="Base",1,2),MATCH('Plant Level Projection'!T17,Assumptions!$A27:$H27))*M19</f>
        <v>#N/A</v>
      </c>
      <c r="U19" s="5" t="e">
        <f>INDEX(Assumptions!B27:I45, MATCH('Plant Level Projection'!C19,Assumptions!B28:B45)+IF('Plant Level Projection'!$F:$F="Base",1,2),MATCH('Plant Level Projection'!U17,Assumptions!$A27:$H27))*N19</f>
        <v>#N/A</v>
      </c>
      <c r="V19" s="5" t="e">
        <f>INDEX(Assumptions!C27:J45, MATCH('Plant Level Projection'!D19,Assumptions!C28:C45)+IF('Plant Level Projection'!$F:$F="Base",1,2),MATCH('Plant Level Projection'!V17,Assumptions!$A27:$H27))*O19</f>
        <v>#REF!</v>
      </c>
      <c r="W19" s="5" t="e">
        <f>INDEX(Assumptions!D27:K45, MATCH('Plant Level Projection'!E19,Assumptions!D28:D45)+IF('Plant Level Projection'!$F:$F="Base",1,2),MATCH('Plant Level Projection'!W17,Assumptions!$A27:$H27))*P19</f>
        <v>#N/A</v>
      </c>
      <c r="X19" s="5" t="e">
        <f>INDEX(Assumptions!E27:L45, MATCH('Plant Level Projection'!F19,Assumptions!E28:E45)+IF('Plant Level Projection'!$F:$F="Base",1,2),MATCH('Plant Level Projection'!X17,Assumptions!$A27:$H27))*Q19</f>
        <v>#N/A</v>
      </c>
      <c r="Y19" s="5" t="e">
        <f>INDEX(Assumptions!F27:M45, MATCH('Plant Level Projection'!G19,Assumptions!F28:F45)+IF('Plant Level Projection'!$F:$F="Base",1,2),MATCH('Plant Level Projection'!Y17,Assumptions!$A27:$H27))*R19</f>
        <v>#REF!</v>
      </c>
      <c r="Z19" s="5" t="e">
        <f>INDEX(Assumptions!G27:N45, MATCH('Plant Level Projection'!H19,Assumptions!G28:G45)+IF('Plant Level Projection'!$F:$F="Base",1,2),MATCH('Plant Level Projection'!Z17,Assumptions!$A27:$H27))*S19</f>
        <v>#REF!</v>
      </c>
    </row>
    <row r="20" spans="1:26" x14ac:dyDescent="0.2">
      <c r="A20" s="1" t="str">
        <f>'Plant Details'!A20</f>
        <v>East</v>
      </c>
      <c r="B20" s="1">
        <f>'Plant Details'!T20</f>
        <v>0</v>
      </c>
      <c r="C20" s="1" t="str">
        <f>'Plant Details'!U20</f>
        <v>MD</v>
      </c>
      <c r="D20" s="1" t="e">
        <f>'Plant Details'!#REF!</f>
        <v>#REF!</v>
      </c>
      <c r="E20" s="1" t="str">
        <f>'Plant Details'!N20</f>
        <v>Oil</v>
      </c>
      <c r="F20" s="1" t="str">
        <f>'Plant Details'!BS20</f>
        <v>Peaking</v>
      </c>
      <c r="G20" s="1" t="e">
        <f>'Plant Details'!#REF!</f>
        <v>#REF!</v>
      </c>
      <c r="H20" s="2">
        <f>'Plant Details'!G20</f>
        <v>42</v>
      </c>
      <c r="I20" s="3">
        <v>0</v>
      </c>
      <c r="J20" s="3">
        <f>MIN('Plant Details'!AW20:BA20)</f>
        <v>0.49853097053708334</v>
      </c>
      <c r="K20" s="2">
        <v>0</v>
      </c>
      <c r="L20" s="2">
        <f>MIN('Plant Details'!AR20:AV20)</f>
        <v>23253</v>
      </c>
      <c r="M20" s="4">
        <f>MIN($I20:$J20)*$H20*365*24*Assumptions!$B$2/100</f>
        <v>0</v>
      </c>
      <c r="N20" s="2">
        <f>MAX((IF(MIN($I20:$J20)&gt;1,MIN($I20:$J20),0)-Assumptions!$B$3)*$H20*365*24*Assumptions!$B$2/100,0)</f>
        <v>0</v>
      </c>
      <c r="O20" s="2">
        <f>MAX((IF(MIN($I20:$J20)&gt;2,MIN($I20:$J20),0)-Assumptions!$B$3*2)*$H20*365*24*Assumptions!$B$2/100,0)</f>
        <v>0</v>
      </c>
      <c r="P20" s="2">
        <f>MAX((IF(MIN($I20:$J20)&gt;3,MIN($I20:$J20),0)-Assumptions!$B$3*3)*$H20*365*24*Assumptions!$B$2/100,0)</f>
        <v>0</v>
      </c>
      <c r="Q20" s="2">
        <f>MAX((IF(MIN($I20:$J20)&gt;4,MIN($I20:$J20),0)-Assumptions!$B$3*4)*$H20*365*24*Assumptions!$B$2/100,0)</f>
        <v>0</v>
      </c>
      <c r="R20" s="2">
        <f>MAX((IF(MIN($I20:$J20)&gt;5,MIN($I20:$J20),0)-Assumptions!$B$3*5)*$H20*365*24*Assumptions!$B$2/100,0)</f>
        <v>0</v>
      </c>
      <c r="S20" s="2">
        <f>MAX((IF(MIN($I20:$J20)&gt;6,MIN($I20:$J20),0)-Assumptions!$B$3*6)*$H20*365*24*Assumptions!$B$2/100,0)</f>
        <v>0</v>
      </c>
      <c r="T20" s="5" t="e">
        <f>INDEX(Assumptions!A28:H46, MATCH('Plant Level Projection'!B20,Assumptions!A29:A46)+IF('Plant Level Projection'!$F:$F="Base",1,2),MATCH('Plant Level Projection'!T18,Assumptions!$A28:$H28))*M20</f>
        <v>#N/A</v>
      </c>
      <c r="U20" s="5" t="e">
        <f>INDEX(Assumptions!B28:I46, MATCH('Plant Level Projection'!C20,Assumptions!B29:B46)+IF('Plant Level Projection'!$F:$F="Base",1,2),MATCH('Plant Level Projection'!U18,Assumptions!$A28:$H28))*N20</f>
        <v>#N/A</v>
      </c>
      <c r="V20" s="5" t="e">
        <f>INDEX(Assumptions!C28:J46, MATCH('Plant Level Projection'!D20,Assumptions!C29:C46)+IF('Plant Level Projection'!$F:$F="Base",1,2),MATCH('Plant Level Projection'!V18,Assumptions!$A28:$H28))*O20</f>
        <v>#REF!</v>
      </c>
      <c r="W20" s="5" t="e">
        <f>INDEX(Assumptions!D28:K46, MATCH('Plant Level Projection'!E20,Assumptions!D29:D46)+IF('Plant Level Projection'!$F:$F="Base",1,2),MATCH('Plant Level Projection'!W18,Assumptions!$A28:$H28))*P20</f>
        <v>#N/A</v>
      </c>
      <c r="X20" s="5" t="e">
        <f>INDEX(Assumptions!E28:L46, MATCH('Plant Level Projection'!F20,Assumptions!E29:E46)+IF('Plant Level Projection'!$F:$F="Base",1,2),MATCH('Plant Level Projection'!X18,Assumptions!$A28:$H28))*Q20</f>
        <v>#N/A</v>
      </c>
      <c r="Y20" s="5" t="e">
        <f>INDEX(Assumptions!F28:M46, MATCH('Plant Level Projection'!G20,Assumptions!F29:F46)+IF('Plant Level Projection'!$F:$F="Base",1,2),MATCH('Plant Level Projection'!Y18,Assumptions!$A28:$H28))*R20</f>
        <v>#REF!</v>
      </c>
      <c r="Z20" s="5" t="e">
        <f>INDEX(Assumptions!G28:N46, MATCH('Plant Level Projection'!H20,Assumptions!G29:G46)+IF('Plant Level Projection'!$F:$F="Base",1,2),MATCH('Plant Level Projection'!Z18,Assumptions!$A28:$H28))*S20</f>
        <v>#N/A</v>
      </c>
    </row>
    <row r="21" spans="1:26" x14ac:dyDescent="0.2">
      <c r="A21" s="1" t="str">
        <f>'Plant Details'!A21</f>
        <v>East</v>
      </c>
      <c r="B21" s="1">
        <f>'Plant Details'!T21</f>
        <v>0</v>
      </c>
      <c r="C21" s="1" t="str">
        <f>'Plant Details'!U21</f>
        <v>PA</v>
      </c>
      <c r="D21" s="1" t="e">
        <f>'Plant Details'!#REF!</f>
        <v>#REF!</v>
      </c>
      <c r="E21" s="1" t="str">
        <f>'Plant Details'!N21</f>
        <v>Coal</v>
      </c>
      <c r="F21" s="1" t="str">
        <f>'Plant Details'!BS21</f>
        <v>Intermediate</v>
      </c>
      <c r="G21" s="1" t="e">
        <f>'Plant Details'!#REF!</f>
        <v>#REF!</v>
      </c>
      <c r="H21" s="2">
        <f>'Plant Details'!G21</f>
        <v>565</v>
      </c>
      <c r="I21" s="3">
        <v>0</v>
      </c>
      <c r="J21" s="3">
        <f>MIN('Plant Details'!AW21:BA21)</f>
        <v>39.345300372271829</v>
      </c>
      <c r="K21" s="2">
        <v>0</v>
      </c>
      <c r="L21" s="2">
        <f>MIN('Plant Details'!AR21:AV21)</f>
        <v>1940463</v>
      </c>
      <c r="M21" s="4">
        <f>MIN($I21:$J21)*$H21*365*24*Assumptions!$B$2/100</f>
        <v>0</v>
      </c>
      <c r="N21" s="2">
        <f>MAX((IF(MIN($I21:$J21)&gt;1,MIN($I21:$J21),0)-Assumptions!$B$3)*$H21*365*24*Assumptions!$B$2/100,0)</f>
        <v>0</v>
      </c>
      <c r="O21" s="2">
        <f>MAX((IF(MIN($I21:$J21)&gt;2,MIN($I21:$J21),0)-Assumptions!$B$3*2)*$H21*365*24*Assumptions!$B$2/100,0)</f>
        <v>0</v>
      </c>
      <c r="P21" s="2">
        <f>MAX((IF(MIN($I21:$J21)&gt;3,MIN($I21:$J21),0)-Assumptions!$B$3*3)*$H21*365*24*Assumptions!$B$2/100,0)</f>
        <v>0</v>
      </c>
      <c r="Q21" s="2">
        <f>MAX((IF(MIN($I21:$J21)&gt;4,MIN($I21:$J21),0)-Assumptions!$B$3*4)*$H21*365*24*Assumptions!$B$2/100,0)</f>
        <v>0</v>
      </c>
      <c r="R21" s="2">
        <f>MAX((IF(MIN($I21:$J21)&gt;5,MIN($I21:$J21),0)-Assumptions!$B$3*5)*$H21*365*24*Assumptions!$B$2/100,0)</f>
        <v>0</v>
      </c>
      <c r="S21" s="2">
        <f>MAX((IF(MIN($I21:$J21)&gt;6,MIN($I21:$J21),0)-Assumptions!$B$3*6)*$H21*365*24*Assumptions!$B$2/100,0)</f>
        <v>0</v>
      </c>
      <c r="T21" s="5" t="e">
        <f>INDEX(Assumptions!A29:H47, MATCH('Plant Level Projection'!B21,Assumptions!A30:A47)+IF('Plant Level Projection'!$F:$F="Base",1,2),MATCH('Plant Level Projection'!T19,Assumptions!$A29:$H29))*M21</f>
        <v>#N/A</v>
      </c>
      <c r="U21" s="5" t="e">
        <f>INDEX(Assumptions!B29:I47, MATCH('Plant Level Projection'!C21,Assumptions!B30:B47)+IF('Plant Level Projection'!$F:$F="Base",1,2),MATCH('Plant Level Projection'!U19,Assumptions!$A29:$H29))*N21</f>
        <v>#N/A</v>
      </c>
      <c r="V21" s="5" t="e">
        <f>INDEX(Assumptions!C29:J47, MATCH('Plant Level Projection'!D21,Assumptions!C30:C47)+IF('Plant Level Projection'!$F:$F="Base",1,2),MATCH('Plant Level Projection'!V19,Assumptions!$A29:$H29))*O21</f>
        <v>#REF!</v>
      </c>
      <c r="W21" s="5" t="e">
        <f>INDEX(Assumptions!D29:K47, MATCH('Plant Level Projection'!E21,Assumptions!D30:D47)+IF('Plant Level Projection'!$F:$F="Base",1,2),MATCH('Plant Level Projection'!W19,Assumptions!$A29:$H29))*P21</f>
        <v>#N/A</v>
      </c>
      <c r="X21" s="5" t="e">
        <f>INDEX(Assumptions!E29:L47, MATCH('Plant Level Projection'!F21,Assumptions!E30:E47)+IF('Plant Level Projection'!$F:$F="Base",1,2),MATCH('Plant Level Projection'!X19,Assumptions!$A29:$H29))*Q21</f>
        <v>#N/A</v>
      </c>
      <c r="Y21" s="5" t="e">
        <f>INDEX(Assumptions!F29:M47, MATCH('Plant Level Projection'!G21,Assumptions!F30:F47)+IF('Plant Level Projection'!$F:$F="Base",1,2),MATCH('Plant Level Projection'!Y19,Assumptions!$A29:$H29))*R21</f>
        <v>#REF!</v>
      </c>
      <c r="Z21" s="5" t="e">
        <f>INDEX(Assumptions!G29:N47, MATCH('Plant Level Projection'!H21,Assumptions!G30:G47)+IF('Plant Level Projection'!$F:$F="Base",1,2),MATCH('Plant Level Projection'!Z19,Assumptions!$A29:$H29))*S21</f>
        <v>#N/A</v>
      </c>
    </row>
    <row r="22" spans="1:26" x14ac:dyDescent="0.2">
      <c r="A22" s="1" t="str">
        <f>'Plant Details'!A22</f>
        <v>Gulf Coast</v>
      </c>
      <c r="B22" s="1">
        <f>'Plant Details'!T22</f>
        <v>0</v>
      </c>
      <c r="C22" s="1" t="str">
        <f>'Plant Details'!U22</f>
        <v>MS</v>
      </c>
      <c r="D22" s="1" t="e">
        <f>'Plant Details'!#REF!</f>
        <v>#REF!</v>
      </c>
      <c r="E22" s="1" t="str">
        <f>'Plant Details'!N22</f>
        <v>Gas</v>
      </c>
      <c r="F22" s="1" t="b">
        <f>'Plant Details'!BS22</f>
        <v>0</v>
      </c>
      <c r="G22" s="1" t="e">
        <f>'Plant Details'!#REF!</f>
        <v>#REF!</v>
      </c>
      <c r="H22" s="2">
        <f>'Plant Details'!G22</f>
        <v>800</v>
      </c>
      <c r="I22" s="3">
        <v>0</v>
      </c>
      <c r="J22" s="3">
        <f>MIN('Plant Details'!AW22:BA22)</f>
        <v>11.821934767759563</v>
      </c>
      <c r="K22" s="2">
        <v>0</v>
      </c>
      <c r="L22" s="2">
        <f>MIN('Plant Details'!AR22:AV22)</f>
        <v>830751</v>
      </c>
      <c r="M22" s="4">
        <f>MIN($I22:$J22)*$H22*365*24*Assumptions!$B$2/100</f>
        <v>0</v>
      </c>
      <c r="N22" s="2">
        <f>MAX((IF(MIN($I22:$J22)&gt;1,MIN($I22:$J22),0)-Assumptions!$B$3)*$H22*365*24*Assumptions!$B$2/100,0)</f>
        <v>0</v>
      </c>
      <c r="O22" s="2">
        <f>MAX((IF(MIN($I22:$J22)&gt;2,MIN($I22:$J22),0)-Assumptions!$B$3*2)*$H22*365*24*Assumptions!$B$2/100,0)</f>
        <v>0</v>
      </c>
      <c r="P22" s="2">
        <f>MAX((IF(MIN($I22:$J22)&gt;3,MIN($I22:$J22),0)-Assumptions!$B$3*3)*$H22*365*24*Assumptions!$B$2/100,0)</f>
        <v>0</v>
      </c>
      <c r="Q22" s="2">
        <f>MAX((IF(MIN($I22:$J22)&gt;4,MIN($I22:$J22),0)-Assumptions!$B$3*4)*$H22*365*24*Assumptions!$B$2/100,0)</f>
        <v>0</v>
      </c>
      <c r="R22" s="2">
        <f>MAX((IF(MIN($I22:$J22)&gt;5,MIN($I22:$J22),0)-Assumptions!$B$3*5)*$H22*365*24*Assumptions!$B$2/100,0)</f>
        <v>0</v>
      </c>
      <c r="S22" s="2">
        <f>MAX((IF(MIN($I22:$J22)&gt;6,MIN($I22:$J22),0)-Assumptions!$B$3*6)*$H22*365*24*Assumptions!$B$2/100,0)</f>
        <v>0</v>
      </c>
      <c r="T22" s="5" t="e">
        <f>INDEX(Assumptions!A30:H48, MATCH('Plant Level Projection'!B22,Assumptions!A31:A48)+IF('Plant Level Projection'!$F:$F="Base",1,2),MATCH('Plant Level Projection'!T20,Assumptions!$A30:$H30))*M22</f>
        <v>#N/A</v>
      </c>
      <c r="U22" s="5" t="e">
        <f>INDEX(Assumptions!B30:I48, MATCH('Plant Level Projection'!C22,Assumptions!B31:B48)+IF('Plant Level Projection'!$F:$F="Base",1,2),MATCH('Plant Level Projection'!U20,Assumptions!$A30:$H30))*N22</f>
        <v>#N/A</v>
      </c>
      <c r="V22" s="5" t="e">
        <f>INDEX(Assumptions!C30:J48, MATCH('Plant Level Projection'!D22,Assumptions!C31:C48)+IF('Plant Level Projection'!$F:$F="Base",1,2),MATCH('Plant Level Projection'!V20,Assumptions!$A30:$H30))*O22</f>
        <v>#REF!</v>
      </c>
      <c r="W22" s="5" t="e">
        <f>INDEX(Assumptions!D30:K48, MATCH('Plant Level Projection'!E22,Assumptions!D31:D48)+IF('Plant Level Projection'!$F:$F="Base",1,2),MATCH('Plant Level Projection'!W20,Assumptions!$A30:$H30))*P22</f>
        <v>#N/A</v>
      </c>
      <c r="X22" s="5" t="e">
        <f>INDEX(Assumptions!E30:L48, MATCH('Plant Level Projection'!F22,Assumptions!E31:E48)+IF('Plant Level Projection'!$F:$F="Base",1,2),MATCH('Plant Level Projection'!X20,Assumptions!$A30:$H30))*Q22</f>
        <v>#N/A</v>
      </c>
      <c r="Y22" s="5" t="e">
        <f>INDEX(Assumptions!F30:M48, MATCH('Plant Level Projection'!G22,Assumptions!F31:F48)+IF('Plant Level Projection'!$F:$F="Base",1,2),MATCH('Plant Level Projection'!Y20,Assumptions!$A30:$H30))*R22</f>
        <v>#REF!</v>
      </c>
      <c r="Z22" s="5" t="e">
        <f>INDEX(Assumptions!G30:N48, MATCH('Plant Level Projection'!H22,Assumptions!G31:G48)+IF('Plant Level Projection'!$F:$F="Base",1,2),MATCH('Plant Level Projection'!Z20,Assumptions!$A30:$H30))*S22</f>
        <v>#N/A</v>
      </c>
    </row>
    <row r="23" spans="1:26" x14ac:dyDescent="0.2">
      <c r="A23" s="1" t="str">
        <f>'Plant Details'!A23</f>
        <v>East</v>
      </c>
      <c r="B23" s="1">
        <f>'Plant Details'!T23</f>
        <v>0</v>
      </c>
      <c r="C23" s="1" t="str">
        <f>'Plant Details'!U23</f>
        <v>PA</v>
      </c>
      <c r="D23" s="1" t="e">
        <f>'Plant Details'!#REF!</f>
        <v>#REF!</v>
      </c>
      <c r="E23" s="1" t="str">
        <f>'Plant Details'!N23</f>
        <v>Coal</v>
      </c>
      <c r="F23" s="1" t="b">
        <f>'Plant Details'!BS23</f>
        <v>0</v>
      </c>
      <c r="G23" s="1" t="e">
        <f>'Plant Details'!#REF!</f>
        <v>#REF!</v>
      </c>
      <c r="H23" s="2">
        <f>'Plant Details'!G23</f>
        <v>63.24</v>
      </c>
      <c r="I23" s="3">
        <v>0</v>
      </c>
      <c r="J23" s="3">
        <f>MIN('Plant Details'!AW23:BA23)</f>
        <v>61.736224954462656</v>
      </c>
      <c r="K23" s="2">
        <v>0</v>
      </c>
      <c r="L23" s="2">
        <f>MIN('Plant Details'!AR23:AV23)</f>
        <v>9218947</v>
      </c>
      <c r="M23" s="4">
        <f>MIN($I23:$J23)*$H23*365*24*Assumptions!$B$2/100</f>
        <v>0</v>
      </c>
      <c r="N23" s="2">
        <f>MAX((IF(MIN($I23:$J23)&gt;1,MIN($I23:$J23),0)-Assumptions!$B$3)*$H23*365*24*Assumptions!$B$2/100,0)</f>
        <v>0</v>
      </c>
      <c r="O23" s="2">
        <f>MAX((IF(MIN($I23:$J23)&gt;2,MIN($I23:$J23),0)-Assumptions!$B$3*2)*$H23*365*24*Assumptions!$B$2/100,0)</f>
        <v>0</v>
      </c>
      <c r="P23" s="2">
        <f>MAX((IF(MIN($I23:$J23)&gt;3,MIN($I23:$J23),0)-Assumptions!$B$3*3)*$H23*365*24*Assumptions!$B$2/100,0)</f>
        <v>0</v>
      </c>
      <c r="Q23" s="2">
        <f>MAX((IF(MIN($I23:$J23)&gt;4,MIN($I23:$J23),0)-Assumptions!$B$3*4)*$H23*365*24*Assumptions!$B$2/100,0)</f>
        <v>0</v>
      </c>
      <c r="R23" s="2">
        <f>MAX((IF(MIN($I23:$J23)&gt;5,MIN($I23:$J23),0)-Assumptions!$B$3*5)*$H23*365*24*Assumptions!$B$2/100,0)</f>
        <v>0</v>
      </c>
      <c r="S23" s="2">
        <f>MAX((IF(MIN($I23:$J23)&gt;6,MIN($I23:$J23),0)-Assumptions!$B$3*6)*$H23*365*24*Assumptions!$B$2/100,0)</f>
        <v>0</v>
      </c>
      <c r="T23" s="5" t="e">
        <f>INDEX(Assumptions!A31:H49, MATCH('Plant Level Projection'!B23,Assumptions!A32:A49)+IF('Plant Level Projection'!$F:$F="Base",1,2),MATCH('Plant Level Projection'!T21,Assumptions!$A31:$H31))*M23</f>
        <v>#N/A</v>
      </c>
      <c r="U23" s="5" t="e">
        <f>INDEX(Assumptions!B31:I49, MATCH('Plant Level Projection'!C23,Assumptions!B32:B49)+IF('Plant Level Projection'!$F:$F="Base",1,2),MATCH('Plant Level Projection'!U21,Assumptions!$A31:$H31))*N23</f>
        <v>#N/A</v>
      </c>
      <c r="V23" s="5" t="e">
        <f>INDEX(Assumptions!C31:J49, MATCH('Plant Level Projection'!D23,Assumptions!C32:C49)+IF('Plant Level Projection'!$F:$F="Base",1,2),MATCH('Plant Level Projection'!V21,Assumptions!$A31:$H31))*O23</f>
        <v>#REF!</v>
      </c>
      <c r="W23" s="5" t="e">
        <f>INDEX(Assumptions!D31:K49, MATCH('Plant Level Projection'!E23,Assumptions!D32:D49)+IF('Plant Level Projection'!$F:$F="Base",1,2),MATCH('Plant Level Projection'!W21,Assumptions!$A31:$H31))*P23</f>
        <v>#N/A</v>
      </c>
      <c r="X23" s="5" t="e">
        <f>INDEX(Assumptions!E31:L49, MATCH('Plant Level Projection'!F23,Assumptions!E32:E49)+IF('Plant Level Projection'!$F:$F="Base",1,2),MATCH('Plant Level Projection'!X21,Assumptions!$A31:$H31))*Q23</f>
        <v>#N/A</v>
      </c>
      <c r="Y23" s="5" t="e">
        <f>INDEX(Assumptions!F31:M49, MATCH('Plant Level Projection'!G23,Assumptions!F32:F49)+IF('Plant Level Projection'!$F:$F="Base",1,2),MATCH('Plant Level Projection'!Y21,Assumptions!$A31:$H31))*R23</f>
        <v>#REF!</v>
      </c>
      <c r="Z23" s="5" t="e">
        <f>INDEX(Assumptions!G31:N49, MATCH('Plant Level Projection'!H23,Assumptions!G32:G49)+IF('Plant Level Projection'!$F:$F="Base",1,2),MATCH('Plant Level Projection'!Z21,Assumptions!$A31:$H31))*S23</f>
        <v>#N/A</v>
      </c>
    </row>
    <row r="24" spans="1:26" x14ac:dyDescent="0.2">
      <c r="A24" s="1" t="str">
        <f>'Plant Details'!A24</f>
        <v>East</v>
      </c>
      <c r="B24" s="1">
        <f>'Plant Details'!T24</f>
        <v>0</v>
      </c>
      <c r="C24" s="1" t="str">
        <f>'Plant Details'!U24</f>
        <v>PA</v>
      </c>
      <c r="D24" s="1" t="e">
        <f>'Plant Details'!#REF!</f>
        <v>#REF!</v>
      </c>
      <c r="E24" s="1" t="str">
        <f>'Plant Details'!N24</f>
        <v>Coal</v>
      </c>
      <c r="F24" s="1" t="b">
        <f>'Plant Details'!BS24</f>
        <v>0</v>
      </c>
      <c r="G24" s="1" t="e">
        <f>'Plant Details'!#REF!</f>
        <v>#REF!</v>
      </c>
      <c r="H24" s="2">
        <f>'Plant Details'!G24</f>
        <v>279.64999999999998</v>
      </c>
      <c r="I24" s="3">
        <v>0</v>
      </c>
      <c r="J24" s="3">
        <f>MIN('Plant Details'!AW24:BA24)</f>
        <v>61.736224954462656</v>
      </c>
      <c r="K24" s="2">
        <v>0</v>
      </c>
      <c r="L24" s="2">
        <f>MIN('Plant Details'!AR24:AV24)</f>
        <v>9218947</v>
      </c>
      <c r="M24" s="4">
        <f>MIN($I24:$J24)*$H24*365*24*Assumptions!$B$2/100</f>
        <v>0</v>
      </c>
      <c r="N24" s="2">
        <f>MAX((IF(MIN($I24:$J24)&gt;1,MIN($I24:$J24),0)-Assumptions!$B$3)*$H24*365*24*Assumptions!$B$2/100,0)</f>
        <v>0</v>
      </c>
      <c r="O24" s="2">
        <f>MAX((IF(MIN($I24:$J24)&gt;2,MIN($I24:$J24),0)-Assumptions!$B$3*2)*$H24*365*24*Assumptions!$B$2/100,0)</f>
        <v>0</v>
      </c>
      <c r="P24" s="2">
        <f>MAX((IF(MIN($I24:$J24)&gt;3,MIN($I24:$J24),0)-Assumptions!$B$3*3)*$H24*365*24*Assumptions!$B$2/100,0)</f>
        <v>0</v>
      </c>
      <c r="Q24" s="2">
        <f>MAX((IF(MIN($I24:$J24)&gt;4,MIN($I24:$J24),0)-Assumptions!$B$3*4)*$H24*365*24*Assumptions!$B$2/100,0)</f>
        <v>0</v>
      </c>
      <c r="R24" s="2">
        <f>MAX((IF(MIN($I24:$J24)&gt;5,MIN($I24:$J24),0)-Assumptions!$B$3*5)*$H24*365*24*Assumptions!$B$2/100,0)</f>
        <v>0</v>
      </c>
      <c r="S24" s="2">
        <f>MAX((IF(MIN($I24:$J24)&gt;6,MIN($I24:$J24),0)-Assumptions!$B$3*6)*$H24*365*24*Assumptions!$B$2/100,0)</f>
        <v>0</v>
      </c>
      <c r="T24" s="5" t="e">
        <f>INDEX(Assumptions!A32:H50, MATCH('Plant Level Projection'!B24,Assumptions!A33:A50)+IF('Plant Level Projection'!$F:$F="Base",1,2),MATCH('Plant Level Projection'!T22,Assumptions!$A32:$H32))*M24</f>
        <v>#N/A</v>
      </c>
      <c r="U24" s="5" t="e">
        <f>INDEX(Assumptions!B32:I50, MATCH('Plant Level Projection'!C24,Assumptions!B33:B50)+IF('Plant Level Projection'!$F:$F="Base",1,2),MATCH('Plant Level Projection'!U22,Assumptions!$A32:$H32))*N24</f>
        <v>#N/A</v>
      </c>
      <c r="V24" s="5" t="e">
        <f>INDEX(Assumptions!C32:J50, MATCH('Plant Level Projection'!D24,Assumptions!C33:C50)+IF('Plant Level Projection'!$F:$F="Base",1,2),MATCH('Plant Level Projection'!V22,Assumptions!$A32:$H32))*O24</f>
        <v>#REF!</v>
      </c>
      <c r="W24" s="5" t="e">
        <f>INDEX(Assumptions!D32:K50, MATCH('Plant Level Projection'!E24,Assumptions!D33:D50)+IF('Plant Level Projection'!$F:$F="Base",1,2),MATCH('Plant Level Projection'!W22,Assumptions!$A32:$H32))*P24</f>
        <v>#N/A</v>
      </c>
      <c r="X24" s="5" t="e">
        <f>INDEX(Assumptions!E32:L50, MATCH('Plant Level Projection'!F24,Assumptions!E33:E50)+IF('Plant Level Projection'!$F:$F="Base",1,2),MATCH('Plant Level Projection'!X22,Assumptions!$A32:$H32))*Q24</f>
        <v>#N/A</v>
      </c>
      <c r="Y24" s="5" t="e">
        <f>INDEX(Assumptions!F32:M50, MATCH('Plant Level Projection'!G24,Assumptions!F33:F50)+IF('Plant Level Projection'!$F:$F="Base",1,2),MATCH('Plant Level Projection'!Y22,Assumptions!$A32:$H32))*R24</f>
        <v>#REF!</v>
      </c>
      <c r="Z24" s="5" t="e">
        <f>INDEX(Assumptions!G32:N50, MATCH('Plant Level Projection'!H24,Assumptions!G33:G50)+IF('Plant Level Projection'!$F:$F="Base",1,2),MATCH('Plant Level Projection'!Z22,Assumptions!$A32:$H32))*S24</f>
        <v>#N/A</v>
      </c>
    </row>
    <row r="25" spans="1:26" x14ac:dyDescent="0.2">
      <c r="A25" s="1" t="str">
        <f>'Plant Details'!A25</f>
        <v>East</v>
      </c>
      <c r="B25" s="1">
        <f>'Plant Details'!T25</f>
        <v>0</v>
      </c>
      <c r="C25" s="1" t="str">
        <f>'Plant Details'!U25</f>
        <v>PA</v>
      </c>
      <c r="D25" s="1" t="e">
        <f>'Plant Details'!#REF!</f>
        <v>#REF!</v>
      </c>
      <c r="E25" s="1" t="str">
        <f>'Plant Details'!N25</f>
        <v>Oil</v>
      </c>
      <c r="F25" s="1" t="str">
        <f>'Plant Details'!BS25</f>
        <v>Intermediate</v>
      </c>
      <c r="G25" s="1" t="e">
        <f>'Plant Details'!#REF!</f>
        <v>#REF!</v>
      </c>
      <c r="H25" s="2">
        <f>'Plant Details'!G25</f>
        <v>0.42</v>
      </c>
      <c r="I25" s="3">
        <v>0</v>
      </c>
      <c r="J25" s="3">
        <f>MIN('Plant Details'!AW25:BA25)</f>
        <v>4.7904435746901501E-2</v>
      </c>
      <c r="K25" s="2">
        <v>0</v>
      </c>
      <c r="L25" s="2">
        <f>MIN('Plant Details'!AR25:AV25)</f>
        <v>47</v>
      </c>
      <c r="M25" s="4">
        <f>MIN($I25:$J25)*$H25*365*24*Assumptions!$B$2/100</f>
        <v>0</v>
      </c>
      <c r="N25" s="2">
        <f>MAX((IF(MIN($I25:$J25)&gt;1,MIN($I25:$J25),0)-Assumptions!$B$3)*$H25*365*24*Assumptions!$B$2/100,0)</f>
        <v>0</v>
      </c>
      <c r="O25" s="2">
        <f>MAX((IF(MIN($I25:$J25)&gt;2,MIN($I25:$J25),0)-Assumptions!$B$3*2)*$H25*365*24*Assumptions!$B$2/100,0)</f>
        <v>0</v>
      </c>
      <c r="P25" s="2">
        <f>MAX((IF(MIN($I25:$J25)&gt;3,MIN($I25:$J25),0)-Assumptions!$B$3*3)*$H25*365*24*Assumptions!$B$2/100,0)</f>
        <v>0</v>
      </c>
      <c r="Q25" s="2">
        <f>MAX((IF(MIN($I25:$J25)&gt;4,MIN($I25:$J25),0)-Assumptions!$B$3*4)*$H25*365*24*Assumptions!$B$2/100,0)</f>
        <v>0</v>
      </c>
      <c r="R25" s="2">
        <f>MAX((IF(MIN($I25:$J25)&gt;5,MIN($I25:$J25),0)-Assumptions!$B$3*5)*$H25*365*24*Assumptions!$B$2/100,0)</f>
        <v>0</v>
      </c>
      <c r="S25" s="2">
        <f>MAX((IF(MIN($I25:$J25)&gt;6,MIN($I25:$J25),0)-Assumptions!$B$3*6)*$H25*365*24*Assumptions!$B$2/100,0)</f>
        <v>0</v>
      </c>
      <c r="T25" s="5" t="e">
        <f>INDEX(Assumptions!A33:H51, MATCH('Plant Level Projection'!B25,Assumptions!A34:A51)+IF('Plant Level Projection'!$F:$F="Base",1,2),MATCH('Plant Level Projection'!T23,Assumptions!$A33:$H33))*M25</f>
        <v>#N/A</v>
      </c>
      <c r="U25" s="5" t="e">
        <f>INDEX(Assumptions!B33:I51, MATCH('Plant Level Projection'!C25,Assumptions!B34:B51)+IF('Plant Level Projection'!$F:$F="Base",1,2),MATCH('Plant Level Projection'!U23,Assumptions!$A33:$H33))*N25</f>
        <v>#N/A</v>
      </c>
      <c r="V25" s="5" t="e">
        <f>INDEX(Assumptions!C33:J51, MATCH('Plant Level Projection'!D25,Assumptions!C34:C51)+IF('Plant Level Projection'!$F:$F="Base",1,2),MATCH('Plant Level Projection'!V23,Assumptions!$A33:$H33))*O25</f>
        <v>#REF!</v>
      </c>
      <c r="W25" s="5" t="e">
        <f>INDEX(Assumptions!D33:K51, MATCH('Plant Level Projection'!E25,Assumptions!D34:D51)+IF('Plant Level Projection'!$F:$F="Base",1,2),MATCH('Plant Level Projection'!W23,Assumptions!$A33:$H33))*P25</f>
        <v>#N/A</v>
      </c>
      <c r="X25" s="5" t="e">
        <f>INDEX(Assumptions!E33:L51, MATCH('Plant Level Projection'!F25,Assumptions!E34:E51)+IF('Plant Level Projection'!$F:$F="Base",1,2),MATCH('Plant Level Projection'!X23,Assumptions!$A33:$H33))*Q25</f>
        <v>#N/A</v>
      </c>
      <c r="Y25" s="5" t="e">
        <f>INDEX(Assumptions!F33:M51, MATCH('Plant Level Projection'!G25,Assumptions!F34:F51)+IF('Plant Level Projection'!$F:$F="Base",1,2),MATCH('Plant Level Projection'!Y23,Assumptions!$A33:$H33))*R25</f>
        <v>#REF!</v>
      </c>
      <c r="Z25" s="5" t="e">
        <f>INDEX(Assumptions!G33:N51, MATCH('Plant Level Projection'!H25,Assumptions!G34:G51)+IF('Plant Level Projection'!$F:$F="Base",1,2),MATCH('Plant Level Projection'!Z23,Assumptions!$A33:$H33))*S25</f>
        <v>#N/A</v>
      </c>
    </row>
    <row r="26" spans="1:26" x14ac:dyDescent="0.2">
      <c r="A26" s="1" t="str">
        <f>'Plant Details'!A26</f>
        <v>East</v>
      </c>
      <c r="B26" s="1">
        <f>'Plant Details'!T26</f>
        <v>0</v>
      </c>
      <c r="C26" s="1" t="str">
        <f>'Plant Details'!U26</f>
        <v>PA</v>
      </c>
      <c r="D26" s="1" t="e">
        <f>'Plant Details'!#REF!</f>
        <v>#REF!</v>
      </c>
      <c r="E26" s="1" t="str">
        <f>'Plant Details'!N26</f>
        <v>Oil</v>
      </c>
      <c r="F26" s="1" t="str">
        <f>'Plant Details'!BS26</f>
        <v>Peaking</v>
      </c>
      <c r="G26" s="1" t="e">
        <f>'Plant Details'!#REF!</f>
        <v>#REF!</v>
      </c>
      <c r="H26" s="2">
        <f>'Plant Details'!G26</f>
        <v>1.84</v>
      </c>
      <c r="I26" s="3">
        <v>0</v>
      </c>
      <c r="J26" s="3">
        <f>MIN('Plant Details'!AW26:BA26)</f>
        <v>4.7904435746901501E-2</v>
      </c>
      <c r="K26" s="2">
        <v>0</v>
      </c>
      <c r="L26" s="2">
        <f>MIN('Plant Details'!AR26:AV26)</f>
        <v>47</v>
      </c>
      <c r="M26" s="4">
        <f>MIN($I26:$J26)*$H26*365*24*Assumptions!$B$2/100</f>
        <v>0</v>
      </c>
      <c r="N26" s="2">
        <f>MAX((IF(MIN($I26:$J26)&gt;1,MIN($I26:$J26),0)-Assumptions!$B$3)*$H26*365*24*Assumptions!$B$2/100,0)</f>
        <v>0</v>
      </c>
      <c r="O26" s="2">
        <f>MAX((IF(MIN($I26:$J26)&gt;2,MIN($I26:$J26),0)-Assumptions!$B$3*2)*$H26*365*24*Assumptions!$B$2/100,0)</f>
        <v>0</v>
      </c>
      <c r="P26" s="2">
        <f>MAX((IF(MIN($I26:$J26)&gt;3,MIN($I26:$J26),0)-Assumptions!$B$3*3)*$H26*365*24*Assumptions!$B$2/100,0)</f>
        <v>0</v>
      </c>
      <c r="Q26" s="2">
        <f>MAX((IF(MIN($I26:$J26)&gt;4,MIN($I26:$J26),0)-Assumptions!$B$3*4)*$H26*365*24*Assumptions!$B$2/100,0)</f>
        <v>0</v>
      </c>
      <c r="R26" s="2">
        <f>MAX((IF(MIN($I26:$J26)&gt;5,MIN($I26:$J26),0)-Assumptions!$B$3*5)*$H26*365*24*Assumptions!$B$2/100,0)</f>
        <v>0</v>
      </c>
      <c r="S26" s="2">
        <f>MAX((IF(MIN($I26:$J26)&gt;6,MIN($I26:$J26),0)-Assumptions!$B$3*6)*$H26*365*24*Assumptions!$B$2/100,0)</f>
        <v>0</v>
      </c>
      <c r="T26" s="5" t="e">
        <f>INDEX(Assumptions!A34:H52, MATCH('Plant Level Projection'!B26,Assumptions!A35:A52)+IF('Plant Level Projection'!$F:$F="Base",1,2),MATCH('Plant Level Projection'!T24,Assumptions!$A34:$H34))*M26</f>
        <v>#N/A</v>
      </c>
      <c r="U26" s="5" t="e">
        <f>INDEX(Assumptions!B34:I52, MATCH('Plant Level Projection'!C26,Assumptions!B35:B52)+IF('Plant Level Projection'!$F:$F="Base",1,2),MATCH('Plant Level Projection'!U24,Assumptions!$A34:$H34))*N26</f>
        <v>#N/A</v>
      </c>
      <c r="V26" s="5" t="e">
        <f>INDEX(Assumptions!C34:J52, MATCH('Plant Level Projection'!D26,Assumptions!C35:C52)+IF('Plant Level Projection'!$F:$F="Base",1,2),MATCH('Plant Level Projection'!V24,Assumptions!$A34:$H34))*O26</f>
        <v>#REF!</v>
      </c>
      <c r="W26" s="5" t="e">
        <f>INDEX(Assumptions!D34:K52, MATCH('Plant Level Projection'!E26,Assumptions!D35:D52)+IF('Plant Level Projection'!$F:$F="Base",1,2),MATCH('Plant Level Projection'!W24,Assumptions!$A34:$H34))*P26</f>
        <v>#N/A</v>
      </c>
      <c r="X26" s="5" t="e">
        <f>INDEX(Assumptions!E34:L52, MATCH('Plant Level Projection'!F26,Assumptions!E35:E52)+IF('Plant Level Projection'!$F:$F="Base",1,2),MATCH('Plant Level Projection'!X24,Assumptions!$A34:$H34))*Q26</f>
        <v>#N/A</v>
      </c>
      <c r="Y26" s="5" t="e">
        <f>INDEX(Assumptions!F34:M52, MATCH('Plant Level Projection'!G26,Assumptions!F35:F52)+IF('Plant Level Projection'!$F:$F="Base",1,2),MATCH('Plant Level Projection'!Y24,Assumptions!$A34:$H34))*R26</f>
        <v>#REF!</v>
      </c>
      <c r="Z26" s="5" t="e">
        <f>INDEX(Assumptions!G34:N52, MATCH('Plant Level Projection'!H26,Assumptions!G35:G52)+IF('Plant Level Projection'!$F:$F="Base",1,2),MATCH('Plant Level Projection'!Z24,Assumptions!$A34:$H34))*S26</f>
        <v>#N/A</v>
      </c>
    </row>
    <row r="27" spans="1:26" x14ac:dyDescent="0.2">
      <c r="A27" s="1" t="str">
        <f>'Plant Details'!A27</f>
        <v>Gulf Coast</v>
      </c>
      <c r="B27" s="1">
        <f>'Plant Details'!T27</f>
        <v>0</v>
      </c>
      <c r="C27" s="1" t="str">
        <f>'Plant Details'!U27</f>
        <v>TX</v>
      </c>
      <c r="D27" s="1" t="e">
        <f>'Plant Details'!#REF!</f>
        <v>#REF!</v>
      </c>
      <c r="E27" s="1" t="str">
        <f>'Plant Details'!N27</f>
        <v>Gas</v>
      </c>
      <c r="F27" s="1" t="b">
        <f>'Plant Details'!BS27</f>
        <v>0</v>
      </c>
      <c r="G27" s="1" t="e">
        <f>'Plant Details'!#REF!</f>
        <v>#REF!</v>
      </c>
      <c r="H27" s="2">
        <f>'Plant Details'!G27</f>
        <v>1263</v>
      </c>
      <c r="I27" s="3">
        <v>0</v>
      </c>
      <c r="J27" s="3">
        <f>MIN('Plant Details'!AW27:BA27)</f>
        <v>44.258469198841411</v>
      </c>
      <c r="K27" s="2">
        <v>0</v>
      </c>
      <c r="L27" s="2">
        <f>MIN('Plant Details'!AR27:AV27)</f>
        <v>4742950</v>
      </c>
      <c r="M27" s="4">
        <f>MIN($I27:$J27)*$H27*365*24*Assumptions!$B$2/100</f>
        <v>0</v>
      </c>
      <c r="N27" s="2">
        <f>MAX((IF(MIN($I27:$J27)&gt;1,MIN($I27:$J27),0)-Assumptions!$B$3)*$H27*365*24*Assumptions!$B$2/100,0)</f>
        <v>0</v>
      </c>
      <c r="O27" s="2">
        <f>MAX((IF(MIN($I27:$J27)&gt;2,MIN($I27:$J27),0)-Assumptions!$B$3*2)*$H27*365*24*Assumptions!$B$2/100,0)</f>
        <v>0</v>
      </c>
      <c r="P27" s="2">
        <f>MAX((IF(MIN($I27:$J27)&gt;3,MIN($I27:$J27),0)-Assumptions!$B$3*3)*$H27*365*24*Assumptions!$B$2/100,0)</f>
        <v>0</v>
      </c>
      <c r="Q27" s="2">
        <f>MAX((IF(MIN($I27:$J27)&gt;4,MIN($I27:$J27),0)-Assumptions!$B$3*4)*$H27*365*24*Assumptions!$B$2/100,0)</f>
        <v>0</v>
      </c>
      <c r="R27" s="2">
        <f>MAX((IF(MIN($I27:$J27)&gt;5,MIN($I27:$J27),0)-Assumptions!$B$3*5)*$H27*365*24*Assumptions!$B$2/100,0)</f>
        <v>0</v>
      </c>
      <c r="S27" s="2">
        <f>MAX((IF(MIN($I27:$J27)&gt;6,MIN($I27:$J27),0)-Assumptions!$B$3*6)*$H27*365*24*Assumptions!$B$2/100,0)</f>
        <v>0</v>
      </c>
      <c r="T27" s="5" t="e">
        <f>INDEX(Assumptions!A35:H53, MATCH('Plant Level Projection'!B27,Assumptions!A36:A53)+IF('Plant Level Projection'!$F:$F="Base",1,2),MATCH('Plant Level Projection'!T25,Assumptions!$A35:$H35))*M27</f>
        <v>#N/A</v>
      </c>
      <c r="U27" s="5" t="e">
        <f>INDEX(Assumptions!B35:I53, MATCH('Plant Level Projection'!C27,Assumptions!B36:B53)+IF('Plant Level Projection'!$F:$F="Base",1,2),MATCH('Plant Level Projection'!U25,Assumptions!$A35:$H35))*N27</f>
        <v>#N/A</v>
      </c>
      <c r="V27" s="5" t="e">
        <f>INDEX(Assumptions!C35:J53, MATCH('Plant Level Projection'!D27,Assumptions!C36:C53)+IF('Plant Level Projection'!$F:$F="Base",1,2),MATCH('Plant Level Projection'!V25,Assumptions!$A35:$H35))*O27</f>
        <v>#REF!</v>
      </c>
      <c r="W27" s="5" t="e">
        <f>INDEX(Assumptions!D35:K53, MATCH('Plant Level Projection'!E27,Assumptions!D36:D53)+IF('Plant Level Projection'!$F:$F="Base",1,2),MATCH('Plant Level Projection'!W25,Assumptions!$A35:$H35))*P27</f>
        <v>#N/A</v>
      </c>
      <c r="X27" s="5" t="e">
        <f>INDEX(Assumptions!E35:L53, MATCH('Plant Level Projection'!F27,Assumptions!E36:E53)+IF('Plant Level Projection'!$F:$F="Base",1,2),MATCH('Plant Level Projection'!X25,Assumptions!$A35:$H35))*Q27</f>
        <v>#N/A</v>
      </c>
      <c r="Y27" s="5" t="e">
        <f>INDEX(Assumptions!F35:M53, MATCH('Plant Level Projection'!G27,Assumptions!F36:F53)+IF('Plant Level Projection'!$F:$F="Base",1,2),MATCH('Plant Level Projection'!Y25,Assumptions!$A35:$H35))*R27</f>
        <v>#REF!</v>
      </c>
      <c r="Z27" s="5" t="e">
        <f>INDEX(Assumptions!G35:N53, MATCH('Plant Level Projection'!H27,Assumptions!G36:G53)+IF('Plant Level Projection'!$F:$F="Base",1,2),MATCH('Plant Level Projection'!Z25,Assumptions!$A35:$H35))*S27</f>
        <v>#N/A</v>
      </c>
    </row>
    <row r="28" spans="1:26" x14ac:dyDescent="0.2">
      <c r="A28" s="1" t="str">
        <f>'Plant Details'!A28</f>
        <v>East</v>
      </c>
      <c r="B28" s="1">
        <f>'Plant Details'!T28</f>
        <v>0</v>
      </c>
      <c r="C28" s="1" t="str">
        <f>'Plant Details'!U28</f>
        <v>CT</v>
      </c>
      <c r="D28" s="1" t="e">
        <f>'Plant Details'!#REF!</f>
        <v>#REF!</v>
      </c>
      <c r="E28" s="1" t="str">
        <f>'Plant Details'!N28</f>
        <v>Oil</v>
      </c>
      <c r="F28" s="1" t="b">
        <f>'Plant Details'!BS28</f>
        <v>0</v>
      </c>
      <c r="G28" s="1" t="e">
        <f>'Plant Details'!#REF!</f>
        <v>#REF!</v>
      </c>
      <c r="H28" s="2">
        <f>'Plant Details'!G28</f>
        <v>133</v>
      </c>
      <c r="I28" s="3">
        <f>'Plant Details'!AW28</f>
        <v>0.24648771217911217</v>
      </c>
      <c r="J28" s="3">
        <f>MIN('Plant Details'!AW28:BA28)</f>
        <v>9.9853340406278274E-2</v>
      </c>
      <c r="K28" s="2">
        <f>'Plant Details'!AR28</f>
        <v>3802</v>
      </c>
      <c r="L28" s="2">
        <f>MIN('Plant Details'!AR28:AV28)</f>
        <v>1536</v>
      </c>
      <c r="M28" s="4">
        <f>MIN($I28:$J28)*$H28*365*24*Assumptions!$B$2/100</f>
        <v>1151.7375854214122</v>
      </c>
      <c r="N28" s="2">
        <f>MAX((IF(MIN($I28:$J28)&gt;1,MIN($I28:$J28),0)-Assumptions!$B$3)*$H28*365*24*Assumptions!$B$2/100,0)</f>
        <v>0</v>
      </c>
      <c r="O28" s="2">
        <f>MAX((IF(MIN($I28:$J28)&gt;2,MIN($I28:$J28),0)-Assumptions!$B$3*2)*$H28*365*24*Assumptions!$B$2/100,0)</f>
        <v>0</v>
      </c>
      <c r="P28" s="2">
        <f>MAX((IF(MIN($I28:$J28)&gt;3,MIN($I28:$J28),0)-Assumptions!$B$3*3)*$H28*365*24*Assumptions!$B$2/100,0)</f>
        <v>0</v>
      </c>
      <c r="Q28" s="2">
        <f>MAX((IF(MIN($I28:$J28)&gt;4,MIN($I28:$J28),0)-Assumptions!$B$3*4)*$H28*365*24*Assumptions!$B$2/100,0)</f>
        <v>0</v>
      </c>
      <c r="R28" s="2">
        <f>MAX((IF(MIN($I28:$J28)&gt;5,MIN($I28:$J28),0)-Assumptions!$B$3*5)*$H28*365*24*Assumptions!$B$2/100,0)</f>
        <v>0</v>
      </c>
      <c r="S28" s="2">
        <f>MAX((IF(MIN($I28:$J28)&gt;6,MIN($I28:$J28),0)-Assumptions!$B$3*6)*$H28*365*24*Assumptions!$B$2/100,0)</f>
        <v>0</v>
      </c>
      <c r="T28" s="5" t="e">
        <f>INDEX(Assumptions!A36:H54, MATCH('Plant Level Projection'!B28,Assumptions!A37:A54)+IF('Plant Level Projection'!$F:$F="Base",1,2),MATCH('Plant Level Projection'!T26,Assumptions!$A36:$H36))*M28</f>
        <v>#N/A</v>
      </c>
      <c r="U28" s="5" t="e">
        <f>INDEX(Assumptions!B36:I54, MATCH('Plant Level Projection'!C28,Assumptions!B37:B54)+IF('Plant Level Projection'!$F:$F="Base",1,2),MATCH('Plant Level Projection'!U26,Assumptions!$A36:$H36))*N28</f>
        <v>#N/A</v>
      </c>
      <c r="V28" s="5" t="e">
        <f>INDEX(Assumptions!C36:J54, MATCH('Plant Level Projection'!D28,Assumptions!C37:C54)+IF('Plant Level Projection'!$F:$F="Base",1,2),MATCH('Plant Level Projection'!V26,Assumptions!$A36:$H36))*O28</f>
        <v>#REF!</v>
      </c>
      <c r="W28" s="5" t="e">
        <f>INDEX(Assumptions!D36:K54, MATCH('Plant Level Projection'!E28,Assumptions!D37:D54)+IF('Plant Level Projection'!$F:$F="Base",1,2),MATCH('Plant Level Projection'!W26,Assumptions!$A36:$H36))*P28</f>
        <v>#N/A</v>
      </c>
      <c r="X28" s="5" t="e">
        <f>INDEX(Assumptions!E36:L54, MATCH('Plant Level Projection'!F28,Assumptions!E37:E54)+IF('Plant Level Projection'!$F:$F="Base",1,2),MATCH('Plant Level Projection'!X26,Assumptions!$A36:$H36))*Q28</f>
        <v>#N/A</v>
      </c>
      <c r="Y28" s="5" t="e">
        <f>INDEX(Assumptions!F36:M54, MATCH('Plant Level Projection'!G28,Assumptions!F37:F54)+IF('Plant Level Projection'!$F:$F="Base",1,2),MATCH('Plant Level Projection'!Y26,Assumptions!$A36:$H36))*R28</f>
        <v>#REF!</v>
      </c>
      <c r="Z28" s="5" t="e">
        <f>INDEX(Assumptions!G36:N54, MATCH('Plant Level Projection'!H28,Assumptions!G37:G54)+IF('Plant Level Projection'!$F:$F="Base",1,2),MATCH('Plant Level Projection'!Z26,Assumptions!$A36:$H36))*S28</f>
        <v>#N/A</v>
      </c>
    </row>
    <row r="29" spans="1:26" x14ac:dyDescent="0.2">
      <c r="A29" s="1" t="str">
        <f>'Plant Details'!A29</f>
        <v>East</v>
      </c>
      <c r="B29" s="1">
        <f>'Plant Details'!T29</f>
        <v>0</v>
      </c>
      <c r="C29" s="1" t="str">
        <f>'Plant Details'!U29</f>
        <v>MD</v>
      </c>
      <c r="D29" s="1" t="e">
        <f>'Plant Details'!#REF!</f>
        <v>#REF!</v>
      </c>
      <c r="E29" s="1" t="str">
        <f>'Plant Details'!N29</f>
        <v>Coal</v>
      </c>
      <c r="F29" s="1" t="str">
        <f>'Plant Details'!BS29</f>
        <v>Intermediate</v>
      </c>
      <c r="G29" s="1" t="e">
        <f>'Plant Details'!#REF!</f>
        <v>#REF!</v>
      </c>
      <c r="H29" s="2">
        <f>'Plant Details'!G29</f>
        <v>537</v>
      </c>
      <c r="I29" s="3">
        <f>'Plant Details'!AW29</f>
        <v>12.063468874920595</v>
      </c>
      <c r="J29" s="3">
        <f>MIN('Plant Details'!AW29:BA29)</f>
        <v>11.415349152303781</v>
      </c>
      <c r="K29" s="2">
        <f>'Plant Details'!AR29</f>
        <v>549961</v>
      </c>
      <c r="L29" s="2">
        <f>MIN('Plant Details'!AR29:AV29)</f>
        <v>518992</v>
      </c>
      <c r="M29" s="4">
        <f>MIN($I29:$J29)*$H29*365*24*Assumptions!$B$2/100</f>
        <v>531621.80531791912</v>
      </c>
      <c r="N29" s="2">
        <f>MAX((IF(MIN($I29:$J29)&gt;1,MIN($I29:$J29),0)-Assumptions!$B$3)*$H29*365*24*Assumptions!$B$2/100,0)</f>
        <v>485051.01731791906</v>
      </c>
      <c r="O29" s="2">
        <f>MAX((IF(MIN($I29:$J29)&gt;2,MIN($I29:$J29),0)-Assumptions!$B$3*2)*$H29*365*24*Assumptions!$B$2/100,0)</f>
        <v>438480.22931791912</v>
      </c>
      <c r="P29" s="2">
        <f>MAX((IF(MIN($I29:$J29)&gt;3,MIN($I29:$J29),0)-Assumptions!$B$3*3)*$H29*365*24*Assumptions!$B$2/100,0)</f>
        <v>391909.44131791912</v>
      </c>
      <c r="Q29" s="2">
        <f>MAX((IF(MIN($I29:$J29)&gt;4,MIN($I29:$J29),0)-Assumptions!$B$3*4)*$H29*365*24*Assumptions!$B$2/100,0)</f>
        <v>345338.65331791906</v>
      </c>
      <c r="R29" s="2">
        <f>MAX((IF(MIN($I29:$J29)&gt;5,MIN($I29:$J29),0)-Assumptions!$B$3*5)*$H29*365*24*Assumptions!$B$2/100,0)</f>
        <v>298767.86531791912</v>
      </c>
      <c r="S29" s="2">
        <f>MAX((IF(MIN($I29:$J29)&gt;6,MIN($I29:$J29),0)-Assumptions!$B$3*6)*$H29*365*24*Assumptions!$B$2/100,0)</f>
        <v>252197.07731791909</v>
      </c>
      <c r="T29" s="5" t="e">
        <f>INDEX(Assumptions!A37:H55, MATCH('Plant Level Projection'!B29,Assumptions!A38:A55)+IF('Plant Level Projection'!$F:$F="Base",1,2),MATCH('Plant Level Projection'!T27,Assumptions!$A37:$H37))*M29</f>
        <v>#N/A</v>
      </c>
      <c r="U29" s="5" t="e">
        <f>INDEX(Assumptions!B37:I55, MATCH('Plant Level Projection'!C29,Assumptions!B38:B55)+IF('Plant Level Projection'!$F:$F="Base",1,2),MATCH('Plant Level Projection'!U27,Assumptions!$A37:$H37))*N29</f>
        <v>#N/A</v>
      </c>
      <c r="V29" s="5" t="e">
        <f>INDEX(Assumptions!C37:J55, MATCH('Plant Level Projection'!D29,Assumptions!C38:C55)+IF('Plant Level Projection'!$F:$F="Base",1,2),MATCH('Plant Level Projection'!V27,Assumptions!$A37:$H37))*O29</f>
        <v>#REF!</v>
      </c>
      <c r="W29" s="5" t="e">
        <f>INDEX(Assumptions!D37:K55, MATCH('Plant Level Projection'!E29,Assumptions!D38:D55)+IF('Plant Level Projection'!$F:$F="Base",1,2),MATCH('Plant Level Projection'!W27,Assumptions!$A37:$H37))*P29</f>
        <v>#N/A</v>
      </c>
      <c r="X29" s="5" t="e">
        <f>INDEX(Assumptions!E37:L55, MATCH('Plant Level Projection'!F29,Assumptions!E38:E55)+IF('Plant Level Projection'!$F:$F="Base",1,2),MATCH('Plant Level Projection'!X27,Assumptions!$A37:$H37))*Q29</f>
        <v>#N/A</v>
      </c>
      <c r="Y29" s="5" t="e">
        <f>INDEX(Assumptions!F37:M55, MATCH('Plant Level Projection'!G29,Assumptions!F38:F55)+IF('Plant Level Projection'!$F:$F="Base",1,2),MATCH('Plant Level Projection'!Y27,Assumptions!$A37:$H37))*R29</f>
        <v>#REF!</v>
      </c>
      <c r="Z29" s="5" t="e">
        <f>INDEX(Assumptions!G37:N55, MATCH('Plant Level Projection'!H29,Assumptions!G38:G55)+IF('Plant Level Projection'!$F:$F="Base",1,2),MATCH('Plant Level Projection'!Z27,Assumptions!$A37:$H37))*S29</f>
        <v>#N/A</v>
      </c>
    </row>
    <row r="30" spans="1:26" x14ac:dyDescent="0.2">
      <c r="A30" s="1" t="str">
        <f>'Plant Details'!A30</f>
        <v>East</v>
      </c>
      <c r="B30" s="1">
        <f>'Plant Details'!T30</f>
        <v>0</v>
      </c>
      <c r="C30" s="1" t="str">
        <f>'Plant Details'!U30</f>
        <v>MD</v>
      </c>
      <c r="D30" s="1" t="e">
        <f>'Plant Details'!#REF!</f>
        <v>#REF!</v>
      </c>
      <c r="E30" s="1" t="str">
        <f>'Plant Details'!N30</f>
        <v>Gas</v>
      </c>
      <c r="F30" s="1" t="str">
        <f>'Plant Details'!BS30</f>
        <v>Intermediate</v>
      </c>
      <c r="G30" s="1" t="e">
        <f>'Plant Details'!#REF!</f>
        <v>#REF!</v>
      </c>
      <c r="H30" s="2">
        <f>'Plant Details'!G30</f>
        <v>312</v>
      </c>
      <c r="I30" s="3">
        <f>'Plant Details'!AW30</f>
        <v>10.405702775707899</v>
      </c>
      <c r="J30" s="3">
        <f>MIN('Plant Details'!AW30:BA30)</f>
        <v>0.70763283520132836</v>
      </c>
      <c r="K30" s="2">
        <f>'Plant Details'!AR30</f>
        <v>321741</v>
      </c>
      <c r="L30" s="2">
        <f>MIN('Plant Details'!AR30:AV30)</f>
        <v>21820</v>
      </c>
      <c r="M30" s="4">
        <f>MIN($I30:$J30)*$H30*365*24*Assumptions!$B$2/100</f>
        <v>19147.05</v>
      </c>
      <c r="N30" s="2">
        <f>MAX((IF(MIN($I30:$J30)&gt;1,MIN($I30:$J30),0)-Assumptions!$B$3)*$H30*365*24*Assumptions!$B$2/100,0)</f>
        <v>0</v>
      </c>
      <c r="O30" s="2">
        <f>MAX((IF(MIN($I30:$J30)&gt;2,MIN($I30:$J30),0)-Assumptions!$B$3*2)*$H30*365*24*Assumptions!$B$2/100,0)</f>
        <v>0</v>
      </c>
      <c r="P30" s="2">
        <f>MAX((IF(MIN($I30:$J30)&gt;3,MIN($I30:$J30),0)-Assumptions!$B$3*3)*$H30*365*24*Assumptions!$B$2/100,0)</f>
        <v>0</v>
      </c>
      <c r="Q30" s="2">
        <f>MAX((IF(MIN($I30:$J30)&gt;4,MIN($I30:$J30),0)-Assumptions!$B$3*4)*$H30*365*24*Assumptions!$B$2/100,0)</f>
        <v>0</v>
      </c>
      <c r="R30" s="2">
        <f>MAX((IF(MIN($I30:$J30)&gt;5,MIN($I30:$J30),0)-Assumptions!$B$3*5)*$H30*365*24*Assumptions!$B$2/100,0)</f>
        <v>0</v>
      </c>
      <c r="S30" s="2">
        <f>MAX((IF(MIN($I30:$J30)&gt;6,MIN($I30:$J30),0)-Assumptions!$B$3*6)*$H30*365*24*Assumptions!$B$2/100,0)</f>
        <v>0</v>
      </c>
      <c r="T30" s="5" t="e">
        <f>INDEX(Assumptions!A38:H56, MATCH('Plant Level Projection'!B30,Assumptions!A39:A56)+IF('Plant Level Projection'!$F:$F="Base",1,2),MATCH('Plant Level Projection'!T28,Assumptions!$A38:$H38))*M30</f>
        <v>#N/A</v>
      </c>
      <c r="U30" s="5" t="e">
        <f>INDEX(Assumptions!B38:I56, MATCH('Plant Level Projection'!C30,Assumptions!B39:B56)+IF('Plant Level Projection'!$F:$F="Base",1,2),MATCH('Plant Level Projection'!U28,Assumptions!$A38:$H38))*N30</f>
        <v>#N/A</v>
      </c>
      <c r="V30" s="5" t="e">
        <f>INDEX(Assumptions!C38:J56, MATCH('Plant Level Projection'!D30,Assumptions!C39:C56)+IF('Plant Level Projection'!$F:$F="Base",1,2),MATCH('Plant Level Projection'!V28,Assumptions!$A38:$H38))*O30</f>
        <v>#REF!</v>
      </c>
      <c r="W30" s="5" t="e">
        <f>INDEX(Assumptions!D38:K56, MATCH('Plant Level Projection'!E30,Assumptions!D39:D56)+IF('Plant Level Projection'!$F:$F="Base",1,2),MATCH('Plant Level Projection'!W28,Assumptions!$A38:$H38))*P30</f>
        <v>#N/A</v>
      </c>
      <c r="X30" s="5" t="e">
        <f>INDEX(Assumptions!E38:L56, MATCH('Plant Level Projection'!F30,Assumptions!E39:E56)+IF('Plant Level Projection'!$F:$F="Base",1,2),MATCH('Plant Level Projection'!X28,Assumptions!$A38:$H38))*Q30</f>
        <v>#N/A</v>
      </c>
      <c r="Y30" s="5" t="e">
        <f>INDEX(Assumptions!F38:M56, MATCH('Plant Level Projection'!G30,Assumptions!F39:F56)+IF('Plant Level Projection'!$F:$F="Base",1,2),MATCH('Plant Level Projection'!Y28,Assumptions!$A38:$H38))*R30</f>
        <v>#REF!</v>
      </c>
      <c r="Z30" s="5" t="e">
        <f>INDEX(Assumptions!G38:N56, MATCH('Plant Level Projection'!H30,Assumptions!G39:G56)+IF('Plant Level Projection'!$F:$F="Base",1,2),MATCH('Plant Level Projection'!Z28,Assumptions!$A38:$H38))*S30</f>
        <v>#N/A</v>
      </c>
    </row>
    <row r="31" spans="1:26" x14ac:dyDescent="0.2">
      <c r="A31" s="1" t="str">
        <f>'Plant Details'!A31</f>
        <v>West</v>
      </c>
      <c r="B31" s="1">
        <f>'Plant Details'!T31</f>
        <v>0</v>
      </c>
      <c r="C31" s="1" t="str">
        <f>'Plant Details'!U31</f>
        <v>CA</v>
      </c>
      <c r="D31" s="1" t="e">
        <f>'Plant Details'!#REF!</f>
        <v>#REF!</v>
      </c>
      <c r="E31" s="1" t="str">
        <f>'Plant Details'!N31</f>
        <v>Gas</v>
      </c>
      <c r="F31" s="1" t="b">
        <f>'Plant Details'!BS31</f>
        <v>0</v>
      </c>
      <c r="G31" s="1" t="e">
        <f>'Plant Details'!#REF!</f>
        <v>#REF!</v>
      </c>
      <c r="H31" s="2">
        <f>'Plant Details'!G31</f>
        <v>54</v>
      </c>
      <c r="I31" s="3" t="str">
        <f>'Plant Details'!AW31</f>
        <v>NA</v>
      </c>
      <c r="J31" s="3">
        <f>MIN('Plant Details'!AW31:BA31)</f>
        <v>0.22704211060375443</v>
      </c>
      <c r="K31" s="2" t="str">
        <f>'Plant Details'!AR31</f>
        <v>NA</v>
      </c>
      <c r="L31" s="2">
        <f>MIN('Plant Details'!AR31:AV31)</f>
        <v>1074</v>
      </c>
      <c r="M31" s="4">
        <f>MIN($I31:$J31)*$H31*365*24*Assumptions!$B$2/100</f>
        <v>1063.26</v>
      </c>
      <c r="N31" s="2">
        <f>MAX((IF(MIN($I31:$J31)&gt;1,MIN($I31:$J31),0)-Assumptions!$B$3)*$H31*365*24*Assumptions!$B$2/100,0)</f>
        <v>0</v>
      </c>
      <c r="O31" s="2">
        <f>MAX((IF(MIN($I31:$J31)&gt;2,MIN($I31:$J31),0)-Assumptions!$B$3*2)*$H31*365*24*Assumptions!$B$2/100,0)</f>
        <v>0</v>
      </c>
      <c r="P31" s="2">
        <f>MAX((IF(MIN($I31:$J31)&gt;3,MIN($I31:$J31),0)-Assumptions!$B$3*3)*$H31*365*24*Assumptions!$B$2/100,0)</f>
        <v>0</v>
      </c>
      <c r="Q31" s="2">
        <f>MAX((IF(MIN($I31:$J31)&gt;4,MIN($I31:$J31),0)-Assumptions!$B$3*4)*$H31*365*24*Assumptions!$B$2/100,0)</f>
        <v>0</v>
      </c>
      <c r="R31" s="2">
        <f>MAX((IF(MIN($I31:$J31)&gt;5,MIN($I31:$J31),0)-Assumptions!$B$3*5)*$H31*365*24*Assumptions!$B$2/100,0)</f>
        <v>0</v>
      </c>
      <c r="S31" s="2">
        <f>MAX((IF(MIN($I31:$J31)&gt;6,MIN($I31:$J31),0)-Assumptions!$B$3*6)*$H31*365*24*Assumptions!$B$2/100,0)</f>
        <v>0</v>
      </c>
      <c r="T31" s="5" t="e">
        <f>INDEX(Assumptions!A39:H57, MATCH('Plant Level Projection'!B31,Assumptions!A40:A57)+IF('Plant Level Projection'!$F:$F="Base",1,2),MATCH('Plant Level Projection'!T29,Assumptions!$A39:$H39))*M31</f>
        <v>#N/A</v>
      </c>
      <c r="U31" s="5" t="e">
        <f>INDEX(Assumptions!B39:I57, MATCH('Plant Level Projection'!C31,Assumptions!B40:B57)+IF('Plant Level Projection'!$F:$F="Base",1,2),MATCH('Plant Level Projection'!U29,Assumptions!$A39:$H39))*N31</f>
        <v>#N/A</v>
      </c>
      <c r="V31" s="5" t="e">
        <f>INDEX(Assumptions!C39:J57, MATCH('Plant Level Projection'!D31,Assumptions!C40:C57)+IF('Plant Level Projection'!$F:$F="Base",1,2),MATCH('Plant Level Projection'!V29,Assumptions!$A39:$H39))*O31</f>
        <v>#REF!</v>
      </c>
      <c r="W31" s="5" t="e">
        <f>INDEX(Assumptions!D39:K57, MATCH('Plant Level Projection'!E31,Assumptions!D40:D57)+IF('Plant Level Projection'!$F:$F="Base",1,2),MATCH('Plant Level Projection'!W29,Assumptions!$A39:$H39))*P31</f>
        <v>#N/A</v>
      </c>
      <c r="X31" s="5" t="e">
        <f>INDEX(Assumptions!E39:L57, MATCH('Plant Level Projection'!F31,Assumptions!E40:E57)+IF('Plant Level Projection'!$F:$F="Base",1,2),MATCH('Plant Level Projection'!X29,Assumptions!$A39:$H39))*Q31</f>
        <v>#N/A</v>
      </c>
      <c r="Y31" s="5" t="e">
        <f>INDEX(Assumptions!F39:M57, MATCH('Plant Level Projection'!G31,Assumptions!F40:F57)+IF('Plant Level Projection'!$F:$F="Base",1,2),MATCH('Plant Level Projection'!Y29,Assumptions!$A39:$H39))*R31</f>
        <v>#REF!</v>
      </c>
      <c r="Z31" s="5" t="e">
        <f>INDEX(Assumptions!G39:N57, MATCH('Plant Level Projection'!H31,Assumptions!G40:G57)+IF('Plant Level Projection'!$F:$F="Base",1,2),MATCH('Plant Level Projection'!Z29,Assumptions!$A39:$H39))*S31</f>
        <v>#N/A</v>
      </c>
    </row>
    <row r="32" spans="1:26" x14ac:dyDescent="0.2">
      <c r="A32" s="1" t="str">
        <f>'Plant Details'!A32</f>
        <v>West</v>
      </c>
      <c r="B32" s="1">
        <f>'Plant Details'!T32</f>
        <v>0</v>
      </c>
      <c r="C32" s="1" t="str">
        <f>'Plant Details'!U32</f>
        <v>CA</v>
      </c>
      <c r="D32" s="1" t="e">
        <f>'Plant Details'!#REF!</f>
        <v>#REF!</v>
      </c>
      <c r="E32" s="1" t="str">
        <f>'Plant Details'!N32</f>
        <v>Gas</v>
      </c>
      <c r="F32" s="1" t="str">
        <f>'Plant Details'!BS32</f>
        <v>Intermediate</v>
      </c>
      <c r="G32" s="1" t="e">
        <f>'Plant Details'!#REF!</f>
        <v>#REF!</v>
      </c>
      <c r="H32" s="2">
        <f>'Plant Details'!G32</f>
        <v>906</v>
      </c>
      <c r="I32" s="3">
        <v>0</v>
      </c>
      <c r="J32" s="3">
        <f>MIN('Plant Details'!AW32:BA32)</f>
        <v>3.4331559773751317</v>
      </c>
      <c r="K32" s="2">
        <v>0</v>
      </c>
      <c r="L32" s="2">
        <f>MIN('Plant Details'!AR32:AV32)</f>
        <v>286490</v>
      </c>
      <c r="M32" s="4">
        <f>MIN($I32:$J32)*$H32*365*24*Assumptions!$B$2/100</f>
        <v>0</v>
      </c>
      <c r="N32" s="2">
        <f>MAX((IF(MIN($I32:$J32)&gt;1,MIN($I32:$J32),0)-Assumptions!$B$3)*$H32*365*24*Assumptions!$B$2/100,0)</f>
        <v>0</v>
      </c>
      <c r="O32" s="2">
        <f>MAX((IF(MIN($I32:$J32)&gt;2,MIN($I32:$J32),0)-Assumptions!$B$3*2)*$H32*365*24*Assumptions!$B$2/100,0)</f>
        <v>0</v>
      </c>
      <c r="P32" s="2">
        <f>MAX((IF(MIN($I32:$J32)&gt;3,MIN($I32:$J32),0)-Assumptions!$B$3*3)*$H32*365*24*Assumptions!$B$2/100,0)</f>
        <v>0</v>
      </c>
      <c r="Q32" s="2">
        <f>MAX((IF(MIN($I32:$J32)&gt;4,MIN($I32:$J32),0)-Assumptions!$B$3*4)*$H32*365*24*Assumptions!$B$2/100,0)</f>
        <v>0</v>
      </c>
      <c r="R32" s="2">
        <f>MAX((IF(MIN($I32:$J32)&gt;5,MIN($I32:$J32),0)-Assumptions!$B$3*5)*$H32*365*24*Assumptions!$B$2/100,0)</f>
        <v>0</v>
      </c>
      <c r="S32" s="2">
        <f>MAX((IF(MIN($I32:$J32)&gt;6,MIN($I32:$J32),0)-Assumptions!$B$3*6)*$H32*365*24*Assumptions!$B$2/100,0)</f>
        <v>0</v>
      </c>
      <c r="T32" s="5" t="e">
        <f>INDEX(Assumptions!A40:H58, MATCH('Plant Level Projection'!B32,Assumptions!A41:A58)+IF('Plant Level Projection'!$F:$F="Base",1,2),MATCH('Plant Level Projection'!T30,Assumptions!$A40:$H40))*M32</f>
        <v>#N/A</v>
      </c>
      <c r="U32" s="5" t="e">
        <f>INDEX(Assumptions!B40:I58, MATCH('Plant Level Projection'!C32,Assumptions!B41:B58)+IF('Plant Level Projection'!$F:$F="Base",1,2),MATCH('Plant Level Projection'!U30,Assumptions!$A40:$H40))*N32</f>
        <v>#N/A</v>
      </c>
      <c r="V32" s="5" t="e">
        <f>INDEX(Assumptions!C40:J58, MATCH('Plant Level Projection'!D32,Assumptions!C41:C58)+IF('Plant Level Projection'!$F:$F="Base",1,2),MATCH('Plant Level Projection'!V30,Assumptions!$A40:$H40))*O32</f>
        <v>#REF!</v>
      </c>
      <c r="W32" s="5" t="e">
        <f>INDEX(Assumptions!D40:K58, MATCH('Plant Level Projection'!E32,Assumptions!D41:D58)+IF('Plant Level Projection'!$F:$F="Base",1,2),MATCH('Plant Level Projection'!W30,Assumptions!$A40:$H40))*P32</f>
        <v>#N/A</v>
      </c>
      <c r="X32" s="5" t="e">
        <f>INDEX(Assumptions!E40:L58, MATCH('Plant Level Projection'!F32,Assumptions!E41:E58)+IF('Plant Level Projection'!$F:$F="Base",1,2),MATCH('Plant Level Projection'!X30,Assumptions!$A40:$H40))*Q32</f>
        <v>#N/A</v>
      </c>
      <c r="Y32" s="5" t="e">
        <f>INDEX(Assumptions!F40:M58, MATCH('Plant Level Projection'!G32,Assumptions!F41:F58)+IF('Plant Level Projection'!$F:$F="Base",1,2),MATCH('Plant Level Projection'!Y30,Assumptions!$A40:$H40))*R32</f>
        <v>#REF!</v>
      </c>
      <c r="Z32" s="5" t="e">
        <f>INDEX(Assumptions!G40:N58, MATCH('Plant Level Projection'!H32,Assumptions!G41:G58)+IF('Plant Level Projection'!$F:$F="Base",1,2),MATCH('Plant Level Projection'!Z30,Assumptions!$A40:$H40))*S32</f>
        <v>#N/A</v>
      </c>
    </row>
    <row r="33" spans="1:26" x14ac:dyDescent="0.2">
      <c r="A33" s="1" t="str">
        <f>'Plant Details'!A33</f>
        <v>West</v>
      </c>
      <c r="B33" s="1">
        <f>'Plant Details'!T33</f>
        <v>0</v>
      </c>
      <c r="C33" s="1" t="str">
        <f>'Plant Details'!U33</f>
        <v>CA</v>
      </c>
      <c r="D33" s="1" t="e">
        <f>'Plant Details'!#REF!</f>
        <v>#REF!</v>
      </c>
      <c r="E33" s="1" t="str">
        <f>'Plant Details'!N33</f>
        <v>Gas</v>
      </c>
      <c r="F33" s="1" t="str">
        <f>'Plant Details'!BS33</f>
        <v>Peaking</v>
      </c>
      <c r="G33" s="1" t="e">
        <f>'Plant Details'!#REF!</f>
        <v>#REF!</v>
      </c>
      <c r="H33" s="2">
        <f>'Plant Details'!G33</f>
        <v>14</v>
      </c>
      <c r="I33" s="3">
        <v>0</v>
      </c>
      <c r="J33" s="3">
        <f>MIN('Plant Details'!AW33:BA33)</f>
        <v>1.1130136986301369</v>
      </c>
      <c r="K33" s="2">
        <v>0</v>
      </c>
      <c r="L33" s="2">
        <f>MIN('Plant Details'!AR33:AV33)</f>
        <v>1365</v>
      </c>
      <c r="M33" s="4">
        <f>MIN($I33:$J33)*$H33*365*24*Assumptions!$B$2/100</f>
        <v>0</v>
      </c>
      <c r="N33" s="2">
        <f>MAX((IF(MIN($I33:$J33)&gt;1,MIN($I33:$J33),0)-Assumptions!$B$3)*$H33*365*24*Assumptions!$B$2/100,0)</f>
        <v>0</v>
      </c>
      <c r="O33" s="2">
        <f>MAX((IF(MIN($I33:$J33)&gt;2,MIN($I33:$J33),0)-Assumptions!$B$3*2)*$H33*365*24*Assumptions!$B$2/100,0)</f>
        <v>0</v>
      </c>
      <c r="P33" s="2">
        <f>MAX((IF(MIN($I33:$J33)&gt;3,MIN($I33:$J33),0)-Assumptions!$B$3*3)*$H33*365*24*Assumptions!$B$2/100,0)</f>
        <v>0</v>
      </c>
      <c r="Q33" s="2">
        <f>MAX((IF(MIN($I33:$J33)&gt;4,MIN($I33:$J33),0)-Assumptions!$B$3*4)*$H33*365*24*Assumptions!$B$2/100,0)</f>
        <v>0</v>
      </c>
      <c r="R33" s="2">
        <f>MAX((IF(MIN($I33:$J33)&gt;5,MIN($I33:$J33),0)-Assumptions!$B$3*5)*$H33*365*24*Assumptions!$B$2/100,0)</f>
        <v>0</v>
      </c>
      <c r="S33" s="2">
        <f>MAX((IF(MIN($I33:$J33)&gt;6,MIN($I33:$J33),0)-Assumptions!$B$3*6)*$H33*365*24*Assumptions!$B$2/100,0)</f>
        <v>0</v>
      </c>
      <c r="T33" s="5" t="e">
        <f>INDEX(Assumptions!A41:H59, MATCH('Plant Level Projection'!B33,Assumptions!A42:A59)+IF('Plant Level Projection'!$F:$F="Base",1,2),MATCH('Plant Level Projection'!T31,Assumptions!$A41:$H41))*M33</f>
        <v>#N/A</v>
      </c>
      <c r="U33" s="5" t="e">
        <f>INDEX(Assumptions!B41:I59, MATCH('Plant Level Projection'!C33,Assumptions!B42:B59)+IF('Plant Level Projection'!$F:$F="Base",1,2),MATCH('Plant Level Projection'!U31,Assumptions!$A41:$H41))*N33</f>
        <v>#N/A</v>
      </c>
      <c r="V33" s="5" t="e">
        <f>INDEX(Assumptions!C41:J59, MATCH('Plant Level Projection'!D33,Assumptions!C42:C59)+IF('Plant Level Projection'!$F:$F="Base",1,2),MATCH('Plant Level Projection'!V31,Assumptions!$A41:$H41))*O33</f>
        <v>#REF!</v>
      </c>
      <c r="W33" s="5" t="e">
        <f>INDEX(Assumptions!D41:K59, MATCH('Plant Level Projection'!E33,Assumptions!D42:D59)+IF('Plant Level Projection'!$F:$F="Base",1,2),MATCH('Plant Level Projection'!W31,Assumptions!$A41:$H41))*P33</f>
        <v>#N/A</v>
      </c>
      <c r="X33" s="5" t="e">
        <f>INDEX(Assumptions!E41:L59, MATCH('Plant Level Projection'!F33,Assumptions!E42:E59)+IF('Plant Level Projection'!$F:$F="Base",1,2),MATCH('Plant Level Projection'!X31,Assumptions!$A41:$H41))*Q33</f>
        <v>#N/A</v>
      </c>
      <c r="Y33" s="5" t="e">
        <f>INDEX(Assumptions!F41:M59, MATCH('Plant Level Projection'!G33,Assumptions!F42:F59)+IF('Plant Level Projection'!$F:$F="Base",1,2),MATCH('Plant Level Projection'!Y31,Assumptions!$A41:$H41))*R33</f>
        <v>#REF!</v>
      </c>
      <c r="Z33" s="5" t="e">
        <f>INDEX(Assumptions!G41:N59, MATCH('Plant Level Projection'!H33,Assumptions!G42:G59)+IF('Plant Level Projection'!$F:$F="Base",1,2),MATCH('Plant Level Projection'!Z31,Assumptions!$A41:$H41))*S33</f>
        <v>#N/A</v>
      </c>
    </row>
    <row r="34" spans="1:26" x14ac:dyDescent="0.2">
      <c r="A34" s="1" t="str">
        <f>'Plant Details'!A34</f>
        <v>West</v>
      </c>
      <c r="B34" s="1">
        <f>'Plant Details'!T34</f>
        <v>0</v>
      </c>
      <c r="C34" s="1" t="str">
        <f>'Plant Details'!U34</f>
        <v>CA</v>
      </c>
      <c r="D34" s="1" t="e">
        <f>'Plant Details'!#REF!</f>
        <v>#REF!</v>
      </c>
      <c r="E34" s="1" t="str">
        <f>'Plant Details'!N34</f>
        <v>Gas</v>
      </c>
      <c r="F34" s="1" t="str">
        <f>'Plant Details'!BS34</f>
        <v>Intermediate</v>
      </c>
      <c r="G34" s="1" t="e">
        <f>'Plant Details'!#REF!</f>
        <v>#REF!</v>
      </c>
      <c r="H34" s="2">
        <f>'Plant Details'!G34</f>
        <v>640</v>
      </c>
      <c r="I34" s="3">
        <v>0</v>
      </c>
      <c r="J34" s="3">
        <f>MIN('Plant Details'!AW34:BA34)</f>
        <v>2.4419235159817352</v>
      </c>
      <c r="K34" s="2">
        <v>0</v>
      </c>
      <c r="L34" s="2">
        <f>MIN('Plant Details'!AR34:AV34)</f>
        <v>136904</v>
      </c>
      <c r="M34" s="4">
        <f>MIN($I34:$J34)*$H34*365*24*Assumptions!$B$2/100</f>
        <v>0</v>
      </c>
      <c r="N34" s="2">
        <f>MAX((IF(MIN($I34:$J34)&gt;1,MIN($I34:$J34),0)-Assumptions!$B$3)*$H34*365*24*Assumptions!$B$2/100,0)</f>
        <v>0</v>
      </c>
      <c r="O34" s="2">
        <f>MAX((IF(MIN($I34:$J34)&gt;2,MIN($I34:$J34),0)-Assumptions!$B$3*2)*$H34*365*24*Assumptions!$B$2/100,0)</f>
        <v>0</v>
      </c>
      <c r="P34" s="2">
        <f>MAX((IF(MIN($I34:$J34)&gt;3,MIN($I34:$J34),0)-Assumptions!$B$3*3)*$H34*365*24*Assumptions!$B$2/100,0)</f>
        <v>0</v>
      </c>
      <c r="Q34" s="2">
        <f>MAX((IF(MIN($I34:$J34)&gt;4,MIN($I34:$J34),0)-Assumptions!$B$3*4)*$H34*365*24*Assumptions!$B$2/100,0)</f>
        <v>0</v>
      </c>
      <c r="R34" s="2">
        <f>MAX((IF(MIN($I34:$J34)&gt;5,MIN($I34:$J34),0)-Assumptions!$B$3*5)*$H34*365*24*Assumptions!$B$2/100,0)</f>
        <v>0</v>
      </c>
      <c r="S34" s="2">
        <f>MAX((IF(MIN($I34:$J34)&gt;6,MIN($I34:$J34),0)-Assumptions!$B$3*6)*$H34*365*24*Assumptions!$B$2/100,0)</f>
        <v>0</v>
      </c>
      <c r="T34" s="5" t="e">
        <f>INDEX(Assumptions!A42:H60, MATCH('Plant Level Projection'!B34,Assumptions!A43:A60)+IF('Plant Level Projection'!$F:$F="Base",1,2),MATCH('Plant Level Projection'!T32,Assumptions!$A42:$H42))*M34</f>
        <v>#N/A</v>
      </c>
      <c r="U34" s="5" t="e">
        <f>INDEX(Assumptions!B42:I60, MATCH('Plant Level Projection'!C34,Assumptions!B43:B60)+IF('Plant Level Projection'!$F:$F="Base",1,2),MATCH('Plant Level Projection'!U32,Assumptions!$A42:$H42))*N34</f>
        <v>#N/A</v>
      </c>
      <c r="V34" s="5" t="e">
        <f>INDEX(Assumptions!C42:J60, MATCH('Plant Level Projection'!D34,Assumptions!C43:C60)+IF('Plant Level Projection'!$F:$F="Base",1,2),MATCH('Plant Level Projection'!V32,Assumptions!$A42:$H42))*O34</f>
        <v>#REF!</v>
      </c>
      <c r="W34" s="5" t="e">
        <f>INDEX(Assumptions!D42:K60, MATCH('Plant Level Projection'!E34,Assumptions!D43:D60)+IF('Plant Level Projection'!$F:$F="Base",1,2),MATCH('Plant Level Projection'!W32,Assumptions!$A42:$H42))*P34</f>
        <v>#N/A</v>
      </c>
      <c r="X34" s="5" t="e">
        <f>INDEX(Assumptions!E42:L60, MATCH('Plant Level Projection'!F34,Assumptions!E43:E60)+IF('Plant Level Projection'!$F:$F="Base",1,2),MATCH('Plant Level Projection'!X32,Assumptions!$A42:$H42))*Q34</f>
        <v>#N/A</v>
      </c>
      <c r="Y34" s="5" t="e">
        <f>INDEX(Assumptions!F42:M60, MATCH('Plant Level Projection'!G34,Assumptions!F43:F60)+IF('Plant Level Projection'!$F:$F="Base",1,2),MATCH('Plant Level Projection'!Y32,Assumptions!$A42:$H42))*R34</f>
        <v>#REF!</v>
      </c>
      <c r="Z34" s="5" t="e">
        <f>INDEX(Assumptions!G42:N60, MATCH('Plant Level Projection'!H34,Assumptions!G43:G60)+IF('Plant Level Projection'!$F:$F="Base",1,2),MATCH('Plant Level Projection'!Z32,Assumptions!$A42:$H42))*S34</f>
        <v>#N/A</v>
      </c>
    </row>
    <row r="35" spans="1:26" x14ac:dyDescent="0.2">
      <c r="A35" s="1" t="str">
        <f>'Plant Details'!A35</f>
        <v>East</v>
      </c>
      <c r="B35" s="1">
        <f>'Plant Details'!T35</f>
        <v>0</v>
      </c>
      <c r="C35" s="1" t="str">
        <f>'Plant Details'!U35</f>
        <v>IL</v>
      </c>
      <c r="D35" s="1" t="e">
        <f>'Plant Details'!#REF!</f>
        <v>#REF!</v>
      </c>
      <c r="E35" s="1" t="str">
        <f>'Plant Details'!N35</f>
        <v>Oil</v>
      </c>
      <c r="F35" s="1" t="str">
        <f>'Plant Details'!BS35</f>
        <v>Peaking</v>
      </c>
      <c r="G35" s="1" t="e">
        <f>'Plant Details'!#REF!</f>
        <v>#REF!</v>
      </c>
      <c r="H35" s="2">
        <f>'Plant Details'!G35</f>
        <v>172</v>
      </c>
      <c r="I35" s="3">
        <v>0</v>
      </c>
      <c r="J35" s="3">
        <f>MIN('Plant Details'!AW35:BA35)</f>
        <v>1.6189327580811944E-2</v>
      </c>
      <c r="K35" s="2">
        <v>0</v>
      </c>
      <c r="L35" s="2">
        <f>MIN('Plant Details'!AR35:AV35)</f>
        <v>375</v>
      </c>
      <c r="M35" s="4">
        <f>MIN($I35:$J35)*$H35*365*24*Assumptions!$B$2/100</f>
        <v>0</v>
      </c>
      <c r="N35" s="2">
        <f>MAX((IF(MIN($I35:$J35)&gt;1,MIN($I35:$J35),0)-Assumptions!$B$3)*$H35*365*24*Assumptions!$B$2/100,0)</f>
        <v>0</v>
      </c>
      <c r="O35" s="2">
        <f>MAX((IF(MIN($I35:$J35)&gt;2,MIN($I35:$J35),0)-Assumptions!$B$3*2)*$H35*365*24*Assumptions!$B$2/100,0)</f>
        <v>0</v>
      </c>
      <c r="P35" s="2">
        <f>MAX((IF(MIN($I35:$J35)&gt;3,MIN($I35:$J35),0)-Assumptions!$B$3*3)*$H35*365*24*Assumptions!$B$2/100,0)</f>
        <v>0</v>
      </c>
      <c r="Q35" s="2">
        <f>MAX((IF(MIN($I35:$J35)&gt;4,MIN($I35:$J35),0)-Assumptions!$B$3*4)*$H35*365*24*Assumptions!$B$2/100,0)</f>
        <v>0</v>
      </c>
      <c r="R35" s="2">
        <f>MAX((IF(MIN($I35:$J35)&gt;5,MIN($I35:$J35),0)-Assumptions!$B$3*5)*$H35*365*24*Assumptions!$B$2/100,0)</f>
        <v>0</v>
      </c>
      <c r="S35" s="2">
        <f>MAX((IF(MIN($I35:$J35)&gt;6,MIN($I35:$J35),0)-Assumptions!$B$3*6)*$H35*365*24*Assumptions!$B$2/100,0)</f>
        <v>0</v>
      </c>
      <c r="T35" s="5" t="e">
        <f>INDEX(Assumptions!A43:H61, MATCH('Plant Level Projection'!B35,Assumptions!A44:A61)+IF('Plant Level Projection'!$F:$F="Base",1,2),MATCH('Plant Level Projection'!T33,Assumptions!$A43:$H43))*M35</f>
        <v>#N/A</v>
      </c>
      <c r="U35" s="5" t="e">
        <f>INDEX(Assumptions!B43:I61, MATCH('Plant Level Projection'!C35,Assumptions!B44:B61)+IF('Plant Level Projection'!$F:$F="Base",1,2),MATCH('Plant Level Projection'!U33,Assumptions!$A43:$H43))*N35</f>
        <v>#N/A</v>
      </c>
      <c r="V35" s="5" t="e">
        <f>INDEX(Assumptions!C43:J61, MATCH('Plant Level Projection'!D35,Assumptions!C44:C61)+IF('Plant Level Projection'!$F:$F="Base",1,2),MATCH('Plant Level Projection'!V33,Assumptions!$A43:$H43))*O35</f>
        <v>#REF!</v>
      </c>
      <c r="W35" s="5" t="e">
        <f>INDEX(Assumptions!D43:K61, MATCH('Plant Level Projection'!E35,Assumptions!D44:D61)+IF('Plant Level Projection'!$F:$F="Base",1,2),MATCH('Plant Level Projection'!W33,Assumptions!$A43:$H43))*P35</f>
        <v>#N/A</v>
      </c>
      <c r="X35" s="5" t="e">
        <f>INDEX(Assumptions!E43:L61, MATCH('Plant Level Projection'!F35,Assumptions!E44:E61)+IF('Plant Level Projection'!$F:$F="Base",1,2),MATCH('Plant Level Projection'!X33,Assumptions!$A43:$H43))*Q35</f>
        <v>#N/A</v>
      </c>
      <c r="Y35" s="5" t="e">
        <f>INDEX(Assumptions!F43:M61, MATCH('Plant Level Projection'!G35,Assumptions!F44:F61)+IF('Plant Level Projection'!$F:$F="Base",1,2),MATCH('Plant Level Projection'!Y33,Assumptions!$A43:$H43))*R35</f>
        <v>#REF!</v>
      </c>
      <c r="Z35" s="5" t="e">
        <f>INDEX(Assumptions!G43:N61, MATCH('Plant Level Projection'!H35,Assumptions!G44:G61)+IF('Plant Level Projection'!$F:$F="Base",1,2),MATCH('Plant Level Projection'!Z33,Assumptions!$A43:$H43))*S35</f>
        <v>#N/A</v>
      </c>
    </row>
    <row r="36" spans="1:26" x14ac:dyDescent="0.2">
      <c r="A36" s="1" t="str">
        <f>'Plant Details'!A36</f>
        <v>East</v>
      </c>
      <c r="B36" s="1">
        <f>'Plant Details'!T36</f>
        <v>0</v>
      </c>
      <c r="C36" s="1" t="str">
        <f>'Plant Details'!U36</f>
        <v>NJ</v>
      </c>
      <c r="D36" s="1" t="e">
        <f>'Plant Details'!#REF!</f>
        <v>#REF!</v>
      </c>
      <c r="E36" s="1" t="str">
        <f>'Plant Details'!N36</f>
        <v>Gas</v>
      </c>
      <c r="F36" s="1" t="str">
        <f>'Plant Details'!BS36</f>
        <v>Peaking</v>
      </c>
      <c r="G36" s="1" t="e">
        <f>'Plant Details'!#REF!</f>
        <v>#REF!</v>
      </c>
      <c r="H36" s="2">
        <f>'Plant Details'!G36</f>
        <v>321</v>
      </c>
      <c r="I36" s="3">
        <v>0</v>
      </c>
      <c r="J36" s="3">
        <f>MIN('Plant Details'!AW36:BA36)</f>
        <v>0.67195270918767991</v>
      </c>
      <c r="K36" s="2">
        <v>0</v>
      </c>
      <c r="L36" s="2">
        <f>MIN('Plant Details'!AR36:AV36)</f>
        <v>18483</v>
      </c>
      <c r="M36" s="4">
        <f>MIN($I36:$J36)*$H36*365*24*Assumptions!$B$2/100</f>
        <v>0</v>
      </c>
      <c r="N36" s="2">
        <f>MAX((IF(MIN($I36:$J36)&gt;1,MIN($I36:$J36),0)-Assumptions!$B$3)*$H36*365*24*Assumptions!$B$2/100,0)</f>
        <v>0</v>
      </c>
      <c r="O36" s="2">
        <f>MAX((IF(MIN($I36:$J36)&gt;2,MIN($I36:$J36),0)-Assumptions!$B$3*2)*$H36*365*24*Assumptions!$B$2/100,0)</f>
        <v>0</v>
      </c>
      <c r="P36" s="2">
        <f>MAX((IF(MIN($I36:$J36)&gt;3,MIN($I36:$J36),0)-Assumptions!$B$3*3)*$H36*365*24*Assumptions!$B$2/100,0)</f>
        <v>0</v>
      </c>
      <c r="Q36" s="2">
        <f>MAX((IF(MIN($I36:$J36)&gt;4,MIN($I36:$J36),0)-Assumptions!$B$3*4)*$H36*365*24*Assumptions!$B$2/100,0)</f>
        <v>0</v>
      </c>
      <c r="R36" s="2">
        <f>MAX((IF(MIN($I36:$J36)&gt;5,MIN($I36:$J36),0)-Assumptions!$B$3*5)*$H36*365*24*Assumptions!$B$2/100,0)</f>
        <v>0</v>
      </c>
      <c r="S36" s="2">
        <f>MAX((IF(MIN($I36:$J36)&gt;6,MIN($I36:$J36),0)-Assumptions!$B$3*6)*$H36*365*24*Assumptions!$B$2/100,0)</f>
        <v>0</v>
      </c>
      <c r="T36" s="5" t="e">
        <f>INDEX(Assumptions!A44:H62, MATCH('Plant Level Projection'!B36,Assumptions!A45:A62)+IF('Plant Level Projection'!$F:$F="Base",1,2),MATCH('Plant Level Projection'!T34,Assumptions!$A44:$H44))*M36</f>
        <v>#N/A</v>
      </c>
      <c r="U36" s="5" t="e">
        <f>INDEX(Assumptions!B44:I62, MATCH('Plant Level Projection'!C36,Assumptions!B45:B62)+IF('Plant Level Projection'!$F:$F="Base",1,2),MATCH('Plant Level Projection'!U34,Assumptions!$A44:$H44))*N36</f>
        <v>#N/A</v>
      </c>
      <c r="V36" s="5" t="e">
        <f>INDEX(Assumptions!C44:J62, MATCH('Plant Level Projection'!D36,Assumptions!C45:C62)+IF('Plant Level Projection'!$F:$F="Base",1,2),MATCH('Plant Level Projection'!V34,Assumptions!$A44:$H44))*O36</f>
        <v>#REF!</v>
      </c>
      <c r="W36" s="5" t="e">
        <f>INDEX(Assumptions!D44:K62, MATCH('Plant Level Projection'!E36,Assumptions!D45:D62)+IF('Plant Level Projection'!$F:$F="Base",1,2),MATCH('Plant Level Projection'!W34,Assumptions!$A44:$H44))*P36</f>
        <v>#N/A</v>
      </c>
      <c r="X36" s="5" t="e">
        <f>INDEX(Assumptions!E44:L62, MATCH('Plant Level Projection'!F36,Assumptions!E45:E62)+IF('Plant Level Projection'!$F:$F="Base",1,2),MATCH('Plant Level Projection'!X34,Assumptions!$A44:$H44))*Q36</f>
        <v>#N/A</v>
      </c>
      <c r="Y36" s="5" t="e">
        <f>INDEX(Assumptions!F44:M62, MATCH('Plant Level Projection'!G36,Assumptions!F45:F62)+IF('Plant Level Projection'!$F:$F="Base",1,2),MATCH('Plant Level Projection'!Y34,Assumptions!$A44:$H44))*R36</f>
        <v>#REF!</v>
      </c>
      <c r="Z36" s="5" t="e">
        <f>INDEX(Assumptions!G44:N62, MATCH('Plant Level Projection'!H36,Assumptions!G45:G62)+IF('Plant Level Projection'!$F:$F="Base",1,2),MATCH('Plant Level Projection'!Z34,Assumptions!$A44:$H44))*S36</f>
        <v>#N/A</v>
      </c>
    </row>
    <row r="37" spans="1:26" x14ac:dyDescent="0.2">
      <c r="A37" s="1" t="str">
        <f>'Plant Details'!A37</f>
        <v>East</v>
      </c>
      <c r="B37" s="1">
        <f>'Plant Details'!T37</f>
        <v>0</v>
      </c>
      <c r="C37" s="1" t="str">
        <f>'Plant Details'!U37</f>
        <v>NJ</v>
      </c>
      <c r="D37" s="1" t="e">
        <f>'Plant Details'!#REF!</f>
        <v>#REF!</v>
      </c>
      <c r="E37" s="1" t="str">
        <f>'Plant Details'!N37</f>
        <v>Gas</v>
      </c>
      <c r="F37" s="1" t="str">
        <f>'Plant Details'!BS37</f>
        <v>Peaking</v>
      </c>
      <c r="G37" s="1" t="e">
        <f>'Plant Details'!#REF!</f>
        <v>#REF!</v>
      </c>
      <c r="H37" s="2">
        <f>'Plant Details'!G37</f>
        <v>117</v>
      </c>
      <c r="I37" s="3">
        <v>0</v>
      </c>
      <c r="J37" s="3">
        <f>MIN('Plant Details'!AW37:BA37)</f>
        <v>-3.6710356115202875E-2</v>
      </c>
      <c r="K37" s="2">
        <v>0</v>
      </c>
      <c r="L37" s="2">
        <f>MIN('Plant Details'!AR37:AV37)</f>
        <v>-890</v>
      </c>
      <c r="M37" s="4">
        <f>MIN($I37:$J37)*$H37*365*24*Assumptions!$B$2/100</f>
        <v>-372.48926407697792</v>
      </c>
      <c r="N37" s="2">
        <f>MAX((IF(MIN($I37:$J37)&gt;1,MIN($I37:$J37),0)-Assumptions!$B$3)*$H37*365*24*Assumptions!$B$2/100,0)</f>
        <v>0</v>
      </c>
      <c r="O37" s="2">
        <f>MAX((IF(MIN($I37:$J37)&gt;2,MIN($I37:$J37),0)-Assumptions!$B$3*2)*$H37*365*24*Assumptions!$B$2/100,0)</f>
        <v>0</v>
      </c>
      <c r="P37" s="2">
        <f>MAX((IF(MIN($I37:$J37)&gt;3,MIN($I37:$J37),0)-Assumptions!$B$3*3)*$H37*365*24*Assumptions!$B$2/100,0)</f>
        <v>0</v>
      </c>
      <c r="Q37" s="2">
        <f>MAX((IF(MIN($I37:$J37)&gt;4,MIN($I37:$J37),0)-Assumptions!$B$3*4)*$H37*365*24*Assumptions!$B$2/100,0)</f>
        <v>0</v>
      </c>
      <c r="R37" s="2">
        <f>MAX((IF(MIN($I37:$J37)&gt;5,MIN($I37:$J37),0)-Assumptions!$B$3*5)*$H37*365*24*Assumptions!$B$2/100,0)</f>
        <v>0</v>
      </c>
      <c r="S37" s="2">
        <f>MAX((IF(MIN($I37:$J37)&gt;6,MIN($I37:$J37),0)-Assumptions!$B$3*6)*$H37*365*24*Assumptions!$B$2/100,0)</f>
        <v>0</v>
      </c>
      <c r="T37" s="5" t="e">
        <f>INDEX(Assumptions!A45:H63, MATCH('Plant Level Projection'!B37,Assumptions!A46:A63)+IF('Plant Level Projection'!$F:$F="Base",1,2),MATCH('Plant Level Projection'!T35,Assumptions!$A45:$H45))*M37</f>
        <v>#N/A</v>
      </c>
      <c r="U37" s="5" t="e">
        <f>INDEX(Assumptions!B45:I63, MATCH('Plant Level Projection'!C37,Assumptions!B46:B63)+IF('Plant Level Projection'!$F:$F="Base",1,2),MATCH('Plant Level Projection'!U35,Assumptions!$A45:$H45))*N37</f>
        <v>#N/A</v>
      </c>
      <c r="V37" s="5" t="e">
        <f>INDEX(Assumptions!C45:J63, MATCH('Plant Level Projection'!D37,Assumptions!C46:C63)+IF('Plant Level Projection'!$F:$F="Base",1,2),MATCH('Plant Level Projection'!V35,Assumptions!$A45:$H45))*O37</f>
        <v>#REF!</v>
      </c>
      <c r="W37" s="5" t="e">
        <f>INDEX(Assumptions!D45:K63, MATCH('Plant Level Projection'!E37,Assumptions!D46:D63)+IF('Plant Level Projection'!$F:$F="Base",1,2),MATCH('Plant Level Projection'!W35,Assumptions!$A45:$H45))*P37</f>
        <v>#N/A</v>
      </c>
      <c r="X37" s="5" t="e">
        <f>INDEX(Assumptions!E45:L63, MATCH('Plant Level Projection'!F37,Assumptions!E46:E63)+IF('Plant Level Projection'!$F:$F="Base",1,2),MATCH('Plant Level Projection'!X35,Assumptions!$A45:$H45))*Q37</f>
        <v>#N/A</v>
      </c>
      <c r="Y37" s="5" t="e">
        <f>INDEX(Assumptions!F45:M63, MATCH('Plant Level Projection'!G37,Assumptions!F46:F63)+IF('Plant Level Projection'!$F:$F="Base",1,2),MATCH('Plant Level Projection'!Y35,Assumptions!$A45:$H45))*R37</f>
        <v>#REF!</v>
      </c>
      <c r="Z37" s="5" t="e">
        <f>INDEX(Assumptions!G45:N63, MATCH('Plant Level Projection'!H37,Assumptions!G46:G63)+IF('Plant Level Projection'!$F:$F="Base",1,2),MATCH('Plant Level Projection'!Z35,Assumptions!$A45:$H45))*S37</f>
        <v>#N/A</v>
      </c>
    </row>
    <row r="38" spans="1:26" x14ac:dyDescent="0.2">
      <c r="A38" s="1" t="str">
        <f>'Plant Details'!A38</f>
        <v>Gulf Coast</v>
      </c>
      <c r="B38" s="1">
        <f>'Plant Details'!T38</f>
        <v>0</v>
      </c>
      <c r="C38" s="1" t="str">
        <f>'Plant Details'!U38</f>
        <v>TX</v>
      </c>
      <c r="D38" s="1" t="e">
        <f>'Plant Details'!#REF!</f>
        <v>#REF!</v>
      </c>
      <c r="E38" s="1" t="str">
        <f>'Plant Details'!N38</f>
        <v>Gas</v>
      </c>
      <c r="F38" s="1" t="str">
        <f>'Plant Details'!BS38</f>
        <v>Intermediate</v>
      </c>
      <c r="G38" s="1" t="e">
        <f>'Plant Details'!#REF!</f>
        <v>#REF!</v>
      </c>
      <c r="H38" s="2">
        <f>'Plant Details'!G38</f>
        <v>406</v>
      </c>
      <c r="I38" s="3">
        <v>0</v>
      </c>
      <c r="J38" s="3">
        <f>MIN('Plant Details'!AW38:BA38)</f>
        <v>-0.20130084255296241</v>
      </c>
      <c r="K38" s="2">
        <v>0</v>
      </c>
      <c r="L38" s="2">
        <f>MIN('Plant Details'!AR38:AV38)</f>
        <v>-7179</v>
      </c>
      <c r="M38" s="4">
        <f>MIN($I38:$J38)*$H38*365*24*Assumptions!$B$2/100</f>
        <v>-7087.7913934426233</v>
      </c>
      <c r="N38" s="2">
        <f>MAX((IF(MIN($I38:$J38)&gt;1,MIN($I38:$J38),0)-Assumptions!$B$3)*$H38*365*24*Assumptions!$B$2/100,0)</f>
        <v>0</v>
      </c>
      <c r="O38" s="2">
        <f>MAX((IF(MIN($I38:$J38)&gt;2,MIN($I38:$J38),0)-Assumptions!$B$3*2)*$H38*365*24*Assumptions!$B$2/100,0)</f>
        <v>0</v>
      </c>
      <c r="P38" s="2">
        <f>MAX((IF(MIN($I38:$J38)&gt;3,MIN($I38:$J38),0)-Assumptions!$B$3*3)*$H38*365*24*Assumptions!$B$2/100,0)</f>
        <v>0</v>
      </c>
      <c r="Q38" s="2">
        <f>MAX((IF(MIN($I38:$J38)&gt;4,MIN($I38:$J38),0)-Assumptions!$B$3*4)*$H38*365*24*Assumptions!$B$2/100,0)</f>
        <v>0</v>
      </c>
      <c r="R38" s="2">
        <f>MAX((IF(MIN($I38:$J38)&gt;5,MIN($I38:$J38),0)-Assumptions!$B$3*5)*$H38*365*24*Assumptions!$B$2/100,0)</f>
        <v>0</v>
      </c>
      <c r="S38" s="2">
        <f>MAX((IF(MIN($I38:$J38)&gt;6,MIN($I38:$J38),0)-Assumptions!$B$3*6)*$H38*365*24*Assumptions!$B$2/100,0)</f>
        <v>0</v>
      </c>
      <c r="T38" s="5" t="e">
        <f>INDEX(Assumptions!A46:H64, MATCH('Plant Level Projection'!B38,Assumptions!A47:A64)+IF('Plant Level Projection'!$F:$F="Base",1,2),MATCH('Plant Level Projection'!T36,Assumptions!$A46:$H46))*M38</f>
        <v>#N/A</v>
      </c>
      <c r="U38" s="5" t="e">
        <f>INDEX(Assumptions!B46:I64, MATCH('Plant Level Projection'!C38,Assumptions!B47:B64)+IF('Plant Level Projection'!$F:$F="Base",1,2),MATCH('Plant Level Projection'!U36,Assumptions!$A46:$H46))*N38</f>
        <v>#N/A</v>
      </c>
      <c r="V38" s="5" t="e">
        <f>INDEX(Assumptions!C46:J64, MATCH('Plant Level Projection'!D38,Assumptions!C47:C64)+IF('Plant Level Projection'!$F:$F="Base",1,2),MATCH('Plant Level Projection'!V36,Assumptions!$A46:$H46))*O38</f>
        <v>#REF!</v>
      </c>
      <c r="W38" s="5" t="e">
        <f>INDEX(Assumptions!D46:K64, MATCH('Plant Level Projection'!E38,Assumptions!D47:D64)+IF('Plant Level Projection'!$F:$F="Base",1,2),MATCH('Plant Level Projection'!W36,Assumptions!$A46:$H46))*P38</f>
        <v>#N/A</v>
      </c>
      <c r="X38" s="5" t="e">
        <f>INDEX(Assumptions!E46:L64, MATCH('Plant Level Projection'!F38,Assumptions!E47:E64)+IF('Plant Level Projection'!$F:$F="Base",1,2),MATCH('Plant Level Projection'!X36,Assumptions!$A46:$H46))*Q38</f>
        <v>#N/A</v>
      </c>
      <c r="Y38" s="5" t="e">
        <f>INDEX(Assumptions!F46:M64, MATCH('Plant Level Projection'!G38,Assumptions!F47:F64)+IF('Plant Level Projection'!$F:$F="Base",1,2),MATCH('Plant Level Projection'!Y36,Assumptions!$A46:$H46))*R38</f>
        <v>#REF!</v>
      </c>
      <c r="Z38" s="5" t="e">
        <f>INDEX(Assumptions!G46:N64, MATCH('Plant Level Projection'!H38,Assumptions!G47:G64)+IF('Plant Level Projection'!$F:$F="Base",1,2),MATCH('Plant Level Projection'!Z36,Assumptions!$A46:$H46))*S38</f>
        <v>#N/A</v>
      </c>
    </row>
    <row r="39" spans="1:26" x14ac:dyDescent="0.2">
      <c r="A39" s="1" t="str">
        <f>'Plant Details'!A39</f>
        <v>Gulf Coast</v>
      </c>
      <c r="B39" s="1">
        <f>'Plant Details'!T39</f>
        <v>0</v>
      </c>
      <c r="C39" s="1" t="str">
        <f>'Plant Details'!U39</f>
        <v>TX</v>
      </c>
      <c r="D39" s="1" t="e">
        <f>'Plant Details'!#REF!</f>
        <v>#REF!</v>
      </c>
      <c r="E39" s="1" t="str">
        <f>'Plant Details'!N39</f>
        <v>Gas</v>
      </c>
      <c r="F39" s="1" t="str">
        <f>'Plant Details'!BS39</f>
        <v>Intermediate</v>
      </c>
      <c r="G39" s="1" t="e">
        <f>'Plant Details'!#REF!</f>
        <v>#REF!</v>
      </c>
      <c r="H39" s="2">
        <f>'Plant Details'!G39</f>
        <v>309</v>
      </c>
      <c r="I39" s="3">
        <v>0</v>
      </c>
      <c r="J39" s="3">
        <f>MIN('Plant Details'!AW39:BA39)</f>
        <v>3.2601965792121351E-2</v>
      </c>
      <c r="K39" s="2">
        <v>0</v>
      </c>
      <c r="L39" s="2">
        <f>MIN('Plant Details'!AR39:AV39)</f>
        <v>1011</v>
      </c>
      <c r="M39" s="4">
        <f>MIN($I39:$J39)*$H39*365*24*Assumptions!$B$2/100</f>
        <v>0</v>
      </c>
      <c r="N39" s="2">
        <f>MAX((IF(MIN($I39:$J39)&gt;1,MIN($I39:$J39),0)-Assumptions!$B$3)*$H39*365*24*Assumptions!$B$2/100,0)</f>
        <v>0</v>
      </c>
      <c r="O39" s="2">
        <f>MAX((IF(MIN($I39:$J39)&gt;2,MIN($I39:$J39),0)-Assumptions!$B$3*2)*$H39*365*24*Assumptions!$B$2/100,0)</f>
        <v>0</v>
      </c>
      <c r="P39" s="2">
        <f>MAX((IF(MIN($I39:$J39)&gt;3,MIN($I39:$J39),0)-Assumptions!$B$3*3)*$H39*365*24*Assumptions!$B$2/100,0)</f>
        <v>0</v>
      </c>
      <c r="Q39" s="2">
        <f>MAX((IF(MIN($I39:$J39)&gt;4,MIN($I39:$J39),0)-Assumptions!$B$3*4)*$H39*365*24*Assumptions!$B$2/100,0)</f>
        <v>0</v>
      </c>
      <c r="R39" s="2">
        <f>MAX((IF(MIN($I39:$J39)&gt;5,MIN($I39:$J39),0)-Assumptions!$B$3*5)*$H39*365*24*Assumptions!$B$2/100,0)</f>
        <v>0</v>
      </c>
      <c r="S39" s="2">
        <f>MAX((IF(MIN($I39:$J39)&gt;6,MIN($I39:$J39),0)-Assumptions!$B$3*6)*$H39*365*24*Assumptions!$B$2/100,0)</f>
        <v>0</v>
      </c>
      <c r="T39" s="5" t="e">
        <f>INDEX(Assumptions!A47:H65, MATCH('Plant Level Projection'!B39,Assumptions!A48:A65)+IF('Plant Level Projection'!$F:$F="Base",1,2),MATCH('Plant Level Projection'!T37,Assumptions!$A47:$H47))*M39</f>
        <v>#N/A</v>
      </c>
      <c r="U39" s="5" t="e">
        <f>INDEX(Assumptions!B47:I65, MATCH('Plant Level Projection'!C39,Assumptions!B48:B65)+IF('Plant Level Projection'!$F:$F="Base",1,2),MATCH('Plant Level Projection'!U37,Assumptions!$A47:$H47))*N39</f>
        <v>#N/A</v>
      </c>
      <c r="V39" s="5" t="e">
        <f>INDEX(Assumptions!C47:J65, MATCH('Plant Level Projection'!D39,Assumptions!C48:C65)+IF('Plant Level Projection'!$F:$F="Base",1,2),MATCH('Plant Level Projection'!V37,Assumptions!$A47:$H47))*O39</f>
        <v>#REF!</v>
      </c>
      <c r="W39" s="5" t="e">
        <f>INDEX(Assumptions!D47:K65, MATCH('Plant Level Projection'!E39,Assumptions!D48:D65)+IF('Plant Level Projection'!$F:$F="Base",1,2),MATCH('Plant Level Projection'!W37,Assumptions!$A47:$H47))*P39</f>
        <v>#N/A</v>
      </c>
      <c r="X39" s="5" t="e">
        <f>INDEX(Assumptions!E47:L65, MATCH('Plant Level Projection'!F39,Assumptions!E48:E65)+IF('Plant Level Projection'!$F:$F="Base",1,2),MATCH('Plant Level Projection'!X37,Assumptions!$A47:$H47))*Q39</f>
        <v>#N/A</v>
      </c>
      <c r="Y39" s="5" t="e">
        <f>INDEX(Assumptions!F47:M65, MATCH('Plant Level Projection'!G39,Assumptions!F48:F65)+IF('Plant Level Projection'!$F:$F="Base",1,2),MATCH('Plant Level Projection'!Y37,Assumptions!$A47:$H47))*R39</f>
        <v>#REF!</v>
      </c>
      <c r="Z39" s="5" t="e">
        <f>INDEX(Assumptions!G47:N65, MATCH('Plant Level Projection'!H39,Assumptions!G48:G65)+IF('Plant Level Projection'!$F:$F="Base",1,2),MATCH('Plant Level Projection'!Z37,Assumptions!$A47:$H47))*S39</f>
        <v>#N/A</v>
      </c>
    </row>
    <row r="40" spans="1:26" x14ac:dyDescent="0.2">
      <c r="A40" s="1" t="str">
        <f>'Plant Details'!A40</f>
        <v>Gulf Coast</v>
      </c>
      <c r="B40" s="1">
        <f>'Plant Details'!T40</f>
        <v>0</v>
      </c>
      <c r="C40" s="1" t="str">
        <f>'Plant Details'!U40</f>
        <v>TX</v>
      </c>
      <c r="D40" s="1" t="e">
        <f>'Plant Details'!#REF!</f>
        <v>#REF!</v>
      </c>
      <c r="E40" s="1" t="str">
        <f>'Plant Details'!N40</f>
        <v>Gas</v>
      </c>
      <c r="F40" s="1" t="str">
        <f>'Plant Details'!BS40</f>
        <v>Base</v>
      </c>
      <c r="G40" s="1" t="e">
        <f>'Plant Details'!#REF!</f>
        <v>#REF!</v>
      </c>
      <c r="H40" s="2">
        <f>'Plant Details'!G40</f>
        <v>388</v>
      </c>
      <c r="I40" s="3">
        <f>'Plant Details'!AW40</f>
        <v>58.327211829515285</v>
      </c>
      <c r="J40" s="3">
        <f>MIN('Plant Details'!AW40:BA40)</f>
        <v>58.327211829515285</v>
      </c>
      <c r="K40" s="2">
        <f>'Plant Details'!AR40</f>
        <v>2105743</v>
      </c>
      <c r="L40" s="2">
        <f>MIN('Plant Details'!AR40:AV40)</f>
        <v>2105743</v>
      </c>
      <c r="M40" s="4">
        <f>MIN($I40:$J40)*$H40*365*24*Assumptions!$B$2/100</f>
        <v>1962647.2180567188</v>
      </c>
      <c r="N40" s="2">
        <f>MAX((IF(MIN($I40:$J40)&gt;1,MIN($I40:$J40),0)-Assumptions!$B$3)*$H40*365*24*Assumptions!$B$2/100,0)</f>
        <v>1928998.3060567188</v>
      </c>
      <c r="O40" s="2">
        <f>MAX((IF(MIN($I40:$J40)&gt;2,MIN($I40:$J40),0)-Assumptions!$B$3*2)*$H40*365*24*Assumptions!$B$2/100,0)</f>
        <v>1895349.3940567186</v>
      </c>
      <c r="P40" s="2">
        <f>MAX((IF(MIN($I40:$J40)&gt;3,MIN($I40:$J40),0)-Assumptions!$B$3*3)*$H40*365*24*Assumptions!$B$2/100,0)</f>
        <v>1861700.4820567188</v>
      </c>
      <c r="Q40" s="2">
        <f>MAX((IF(MIN($I40:$J40)&gt;4,MIN($I40:$J40),0)-Assumptions!$B$3*4)*$H40*365*24*Assumptions!$B$2/100,0)</f>
        <v>1828051.5700567188</v>
      </c>
      <c r="R40" s="2">
        <f>MAX((IF(MIN($I40:$J40)&gt;5,MIN($I40:$J40),0)-Assumptions!$B$3*5)*$H40*365*24*Assumptions!$B$2/100,0)</f>
        <v>1794402.6580567188</v>
      </c>
      <c r="S40" s="2">
        <f>MAX((IF(MIN($I40:$J40)&gt;6,MIN($I40:$J40),0)-Assumptions!$B$3*6)*$H40*365*24*Assumptions!$B$2/100,0)</f>
        <v>1760753.7460567188</v>
      </c>
      <c r="T40" s="5" t="e">
        <f>INDEX(Assumptions!A48:H66, MATCH('Plant Level Projection'!B40,Assumptions!A49:A66)+IF('Plant Level Projection'!$F:$F="Base",1,2),MATCH('Plant Level Projection'!T38,Assumptions!$A48:$H48))*M40</f>
        <v>#N/A</v>
      </c>
      <c r="U40" s="5" t="e">
        <f>INDEX(Assumptions!B48:I66, MATCH('Plant Level Projection'!C40,Assumptions!B49:B66)+IF('Plant Level Projection'!$F:$F="Base",1,2),MATCH('Plant Level Projection'!U38,Assumptions!$A48:$H48))*N40</f>
        <v>#N/A</v>
      </c>
      <c r="V40" s="5" t="e">
        <f>INDEX(Assumptions!C48:J66, MATCH('Plant Level Projection'!D40,Assumptions!C49:C66)+IF('Plant Level Projection'!$F:$F="Base",1,2),MATCH('Plant Level Projection'!V38,Assumptions!$A48:$H48))*O40</f>
        <v>#REF!</v>
      </c>
      <c r="W40" s="5" t="e">
        <f>INDEX(Assumptions!D48:K66, MATCH('Plant Level Projection'!E40,Assumptions!D49:D66)+IF('Plant Level Projection'!$F:$F="Base",1,2),MATCH('Plant Level Projection'!W38,Assumptions!$A48:$H48))*P40</f>
        <v>#N/A</v>
      </c>
      <c r="X40" s="5" t="e">
        <f>INDEX(Assumptions!E48:L66, MATCH('Plant Level Projection'!F40,Assumptions!E49:E66)+IF('Plant Level Projection'!$F:$F="Base",1,2),MATCH('Plant Level Projection'!X38,Assumptions!$A48:$H48))*Q40</f>
        <v>#N/A</v>
      </c>
      <c r="Y40" s="5" t="e">
        <f>INDEX(Assumptions!F48:M66, MATCH('Plant Level Projection'!G40,Assumptions!F49:F66)+IF('Plant Level Projection'!$F:$F="Base",1,2),MATCH('Plant Level Projection'!Y38,Assumptions!$A48:$H48))*R40</f>
        <v>#REF!</v>
      </c>
      <c r="Z40" s="5" t="e">
        <f>INDEX(Assumptions!G48:N66, MATCH('Plant Level Projection'!H40,Assumptions!G49:G66)+IF('Plant Level Projection'!$F:$F="Base",1,2),MATCH('Plant Level Projection'!Z38,Assumptions!$A48:$H48))*S40</f>
        <v>#N/A</v>
      </c>
    </row>
    <row r="41" spans="1:26" x14ac:dyDescent="0.2">
      <c r="A41" s="1" t="str">
        <f>'Plant Details'!A41</f>
        <v>East</v>
      </c>
      <c r="B41" s="1">
        <f>'Plant Details'!T41</f>
        <v>0</v>
      </c>
      <c r="C41" s="1" t="str">
        <f>'Plant Details'!U41</f>
        <v>PA</v>
      </c>
      <c r="D41" s="1" t="e">
        <f>'Plant Details'!#REF!</f>
        <v>#REF!</v>
      </c>
      <c r="E41" s="1" t="str">
        <f>'Plant Details'!N41</f>
        <v>Oil</v>
      </c>
      <c r="F41" s="1" t="s">
        <v>105</v>
      </c>
      <c r="G41" s="1" t="e">
        <f>'Plant Details'!#REF!</f>
        <v>#REF!</v>
      </c>
      <c r="H41" s="2">
        <f>'Plant Details'!G41</f>
        <v>20</v>
      </c>
      <c r="I41" s="3">
        <v>0</v>
      </c>
      <c r="J41" s="3">
        <f>MIN('Plant Details'!AW41:BA41)</f>
        <v>-3.9478691019786911E-2</v>
      </c>
      <c r="K41" s="2">
        <v>0</v>
      </c>
      <c r="L41" s="2">
        <f>MIN('Plant Details'!AR41:AV41)</f>
        <v>-83</v>
      </c>
      <c r="M41" s="4">
        <f>MIN($I41:$J41)*$H41*365*24*Assumptions!$B$2/100</f>
        <v>-68.474999999999994</v>
      </c>
      <c r="N41" s="2">
        <f>MAX((IF(MIN($I41:$J41)&gt;1,MIN($I41:$J41),0)-Assumptions!$B$3)*$H41*365*24*Assumptions!$B$2/100,0)</f>
        <v>0</v>
      </c>
      <c r="O41" s="2">
        <f>MAX((IF(MIN($I41:$J41)&gt;2,MIN($I41:$J41),0)-Assumptions!$B$3*2)*$H41*365*24*Assumptions!$B$2/100,0)</f>
        <v>0</v>
      </c>
      <c r="P41" s="2">
        <f>MAX((IF(MIN($I41:$J41)&gt;3,MIN($I41:$J41),0)-Assumptions!$B$3*3)*$H41*365*24*Assumptions!$B$2/100,0)</f>
        <v>0</v>
      </c>
      <c r="Q41" s="2">
        <f>MAX((IF(MIN($I41:$J41)&gt;4,MIN($I41:$J41),0)-Assumptions!$B$3*4)*$H41*365*24*Assumptions!$B$2/100,0)</f>
        <v>0</v>
      </c>
      <c r="R41" s="2">
        <f>MAX((IF(MIN($I41:$J41)&gt;5,MIN($I41:$J41),0)-Assumptions!$B$3*5)*$H41*365*24*Assumptions!$B$2/100,0)</f>
        <v>0</v>
      </c>
      <c r="S41" s="2">
        <f>MAX((IF(MIN($I41:$J41)&gt;6,MIN($I41:$J41),0)-Assumptions!$B$3*6)*$H41*365*24*Assumptions!$B$2/100,0)</f>
        <v>0</v>
      </c>
      <c r="T41" s="5" t="e">
        <f>INDEX(Assumptions!A49:H67, MATCH('Plant Level Projection'!B41,Assumptions!A50:A67)+IF('Plant Level Projection'!$F:$F="Base",1,2),MATCH('Plant Level Projection'!T39,Assumptions!$A49:$H49))*M41</f>
        <v>#N/A</v>
      </c>
      <c r="U41" s="5" t="e">
        <f>INDEX(Assumptions!B49:I67, MATCH('Plant Level Projection'!C41,Assumptions!B50:B67)+IF('Plant Level Projection'!$F:$F="Base",1,2),MATCH('Plant Level Projection'!U39,Assumptions!$A49:$H49))*N41</f>
        <v>#N/A</v>
      </c>
      <c r="V41" s="5" t="e">
        <f>INDEX(Assumptions!C49:J67, MATCH('Plant Level Projection'!D41,Assumptions!C50:C67)+IF('Plant Level Projection'!$F:$F="Base",1,2),MATCH('Plant Level Projection'!V39,Assumptions!$A49:$H49))*O41</f>
        <v>#REF!</v>
      </c>
      <c r="W41" s="5" t="e">
        <f>INDEX(Assumptions!D49:K67, MATCH('Plant Level Projection'!E41,Assumptions!D50:D67)+IF('Plant Level Projection'!$F:$F="Base",1,2),MATCH('Plant Level Projection'!W39,Assumptions!$A49:$H49))*P41</f>
        <v>#N/A</v>
      </c>
      <c r="X41" s="5" t="e">
        <f>INDEX(Assumptions!E49:L67, MATCH('Plant Level Projection'!F41,Assumptions!E50:E67)+IF('Plant Level Projection'!$F:$F="Base",1,2),MATCH('Plant Level Projection'!X39,Assumptions!$A49:$H49))*Q41</f>
        <v>#N/A</v>
      </c>
      <c r="Y41" s="5" t="e">
        <f>INDEX(Assumptions!F49:M67, MATCH('Plant Level Projection'!G41,Assumptions!F50:F67)+IF('Plant Level Projection'!$F:$F="Base",1,2),MATCH('Plant Level Projection'!Y39,Assumptions!$A49:$H49))*R41</f>
        <v>#REF!</v>
      </c>
      <c r="Z41" s="5" t="e">
        <f>INDEX(Assumptions!G49:N67, MATCH('Plant Level Projection'!H41,Assumptions!G50:G67)+IF('Plant Level Projection'!$F:$F="Base",1,2),MATCH('Plant Level Projection'!Z39,Assumptions!$A49:$H49))*S41</f>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B14" sqref="B14"/>
    </sheetView>
  </sheetViews>
  <sheetFormatPr defaultRowHeight="14.25" x14ac:dyDescent="0.2"/>
  <cols>
    <col min="1" max="1" width="52.375" customWidth="1"/>
  </cols>
  <sheetData>
    <row r="1" spans="1:8" x14ac:dyDescent="0.2">
      <c r="A1" t="s">
        <v>83</v>
      </c>
    </row>
    <row r="2" spans="1:8" x14ac:dyDescent="0.2">
      <c r="A2" s="7" t="s">
        <v>84</v>
      </c>
      <c r="B2" s="6">
        <v>0.99</v>
      </c>
    </row>
    <row r="3" spans="1:8" x14ac:dyDescent="0.2">
      <c r="A3" s="7" t="s">
        <v>85</v>
      </c>
      <c r="B3" s="7">
        <v>1</v>
      </c>
    </row>
    <row r="4" spans="1:8" x14ac:dyDescent="0.2">
      <c r="A4" s="7" t="s">
        <v>100</v>
      </c>
      <c r="B4" s="6">
        <v>0</v>
      </c>
    </row>
    <row r="5" spans="1:8" x14ac:dyDescent="0.2">
      <c r="A5" s="7"/>
      <c r="B5" s="6"/>
    </row>
    <row r="6" spans="1:8" x14ac:dyDescent="0.2">
      <c r="B6" s="8">
        <v>2017</v>
      </c>
      <c r="C6" s="8">
        <f>B6+1</f>
        <v>2018</v>
      </c>
      <c r="D6" s="8">
        <f t="shared" ref="D6:H6" si="0">C6+1</f>
        <v>2019</v>
      </c>
      <c r="E6" s="8">
        <f t="shared" si="0"/>
        <v>2020</v>
      </c>
      <c r="F6" s="8">
        <f t="shared" si="0"/>
        <v>2021</v>
      </c>
      <c r="G6" s="8">
        <f t="shared" si="0"/>
        <v>2022</v>
      </c>
      <c r="H6" s="8">
        <f t="shared" si="0"/>
        <v>2023</v>
      </c>
    </row>
    <row r="7" spans="1:8" x14ac:dyDescent="0.2">
      <c r="A7" s="7" t="s">
        <v>86</v>
      </c>
      <c r="B7" s="6">
        <v>0.75</v>
      </c>
      <c r="C7" s="6">
        <v>0.49</v>
      </c>
      <c r="D7" s="6">
        <v>0.25</v>
      </c>
      <c r="E7" s="6">
        <v>0</v>
      </c>
      <c r="F7" s="6">
        <v>0</v>
      </c>
      <c r="G7" s="6">
        <v>0</v>
      </c>
      <c r="H7" s="6">
        <v>0</v>
      </c>
    </row>
    <row r="8" spans="1:8" x14ac:dyDescent="0.2">
      <c r="A8" s="7" t="s">
        <v>87</v>
      </c>
      <c r="B8" s="7"/>
      <c r="C8" s="7"/>
      <c r="D8" s="7"/>
      <c r="E8" s="7"/>
      <c r="F8" s="7"/>
      <c r="G8" s="7"/>
      <c r="H8" s="7"/>
    </row>
    <row r="9" spans="1:8" x14ac:dyDescent="0.2">
      <c r="A9" s="9" t="s">
        <v>88</v>
      </c>
      <c r="B9" s="10">
        <f>1-B7</f>
        <v>0.25</v>
      </c>
      <c r="C9" s="10">
        <f t="shared" ref="C9:H9" si="1">1-C7</f>
        <v>0.51</v>
      </c>
      <c r="D9" s="10">
        <f t="shared" si="1"/>
        <v>0.75</v>
      </c>
      <c r="E9" s="10">
        <f t="shared" si="1"/>
        <v>1</v>
      </c>
      <c r="F9" s="10">
        <f t="shared" si="1"/>
        <v>1</v>
      </c>
      <c r="G9" s="10">
        <f t="shared" si="1"/>
        <v>1</v>
      </c>
      <c r="H9" s="10">
        <f t="shared" si="1"/>
        <v>1</v>
      </c>
    </row>
    <row r="11" spans="1:8" x14ac:dyDescent="0.2">
      <c r="A11" s="9" t="s">
        <v>101</v>
      </c>
      <c r="B11" s="11">
        <f>B6</f>
        <v>2017</v>
      </c>
      <c r="C11" s="11">
        <f t="shared" ref="C11:H11" si="2">C6</f>
        <v>2018</v>
      </c>
      <c r="D11" s="11">
        <f t="shared" si="2"/>
        <v>2019</v>
      </c>
      <c r="E11" s="11">
        <f t="shared" si="2"/>
        <v>2020</v>
      </c>
      <c r="F11" s="11">
        <f t="shared" si="2"/>
        <v>2021</v>
      </c>
      <c r="G11" s="11">
        <f t="shared" si="2"/>
        <v>2022</v>
      </c>
      <c r="H11" s="11">
        <f t="shared" si="2"/>
        <v>2023</v>
      </c>
    </row>
    <row r="12" spans="1:8" x14ac:dyDescent="0.2">
      <c r="A12" s="9" t="s">
        <v>60</v>
      </c>
      <c r="B12" s="9"/>
      <c r="C12" s="9"/>
      <c r="D12" s="9"/>
      <c r="E12" s="9"/>
      <c r="F12" s="9"/>
      <c r="G12" s="9"/>
      <c r="H12" s="9"/>
    </row>
    <row r="13" spans="1:8" x14ac:dyDescent="0.2">
      <c r="A13" s="13" t="s">
        <v>96</v>
      </c>
      <c r="B13" s="12">
        <f>'Implied Power Price'!B32*(Assumptions!$B$4+1)</f>
        <v>0</v>
      </c>
      <c r="C13" s="12">
        <f>'Implied Power Price'!C32*(Assumptions!$B$4+1)</f>
        <v>0</v>
      </c>
      <c r="D13" s="12">
        <f>'Implied Power Price'!D32*(Assumptions!$B$4+1)</f>
        <v>0</v>
      </c>
      <c r="E13" s="12">
        <f>'Implied Power Price'!E32*(Assumptions!$B$4+1)</f>
        <v>0</v>
      </c>
      <c r="F13" s="12">
        <f>'Implied Power Price'!F32*(Assumptions!$B$4+1)</f>
        <v>0</v>
      </c>
      <c r="G13" s="12">
        <f>'Implied Power Price'!G32*(Assumptions!$B$4+1)</f>
        <v>0</v>
      </c>
      <c r="H13" s="12">
        <f>'Implied Power Price'!H32*(Assumptions!$B$4+1)</f>
        <v>0</v>
      </c>
    </row>
    <row r="14" spans="1:8" x14ac:dyDescent="0.2">
      <c r="A14" s="13" t="s">
        <v>97</v>
      </c>
      <c r="B14" s="12">
        <f>'Implied Power Price'!B33*(Assumptions!$B$4+1)</f>
        <v>0</v>
      </c>
      <c r="C14" s="12">
        <f>'Implied Power Price'!C33*(Assumptions!$B$4+1)</f>
        <v>0</v>
      </c>
      <c r="D14" s="12">
        <f>'Implied Power Price'!D33*(Assumptions!$B$4+1)</f>
        <v>0</v>
      </c>
      <c r="E14" s="12">
        <f>'Implied Power Price'!E33*(Assumptions!$B$4+1)</f>
        <v>0</v>
      </c>
      <c r="F14" s="12">
        <f>'Implied Power Price'!F33*(Assumptions!$B$4+1)</f>
        <v>0</v>
      </c>
      <c r="G14" s="12">
        <f>'Implied Power Price'!G33*(Assumptions!$B$4+1)</f>
        <v>0</v>
      </c>
      <c r="H14" s="12">
        <f>'Implied Power Price'!H33*(Assumptions!$B$4+1)</f>
        <v>0</v>
      </c>
    </row>
    <row r="15" spans="1:8" x14ac:dyDescent="0.2">
      <c r="A15" s="9" t="s">
        <v>61</v>
      </c>
      <c r="B15" s="12"/>
      <c r="C15" s="12"/>
      <c r="D15" s="12"/>
      <c r="E15" s="12"/>
      <c r="F15" s="12"/>
      <c r="G15" s="12"/>
      <c r="H15" s="12"/>
    </row>
    <row r="16" spans="1:8" x14ac:dyDescent="0.2">
      <c r="A16" s="13" t="s">
        <v>96</v>
      </c>
      <c r="B16" s="12">
        <f>'Implied Power Price'!B35*(Assumptions!$B$4+1)</f>
        <v>0</v>
      </c>
      <c r="C16" s="12">
        <f>'Implied Power Price'!C35*(Assumptions!$B$4+1)</f>
        <v>0</v>
      </c>
      <c r="D16" s="12">
        <f>'Implied Power Price'!D35*(Assumptions!$B$4+1)</f>
        <v>0</v>
      </c>
      <c r="E16" s="12">
        <f>'Implied Power Price'!E35*(Assumptions!$B$4+1)</f>
        <v>0</v>
      </c>
      <c r="F16" s="12">
        <f>'Implied Power Price'!F35*(Assumptions!$B$4+1)</f>
        <v>0</v>
      </c>
      <c r="G16" s="12">
        <f>'Implied Power Price'!G35*(Assumptions!$B$4+1)</f>
        <v>0</v>
      </c>
      <c r="H16" s="12">
        <f>'Implied Power Price'!H35*(Assumptions!$B$4+1)</f>
        <v>0</v>
      </c>
    </row>
    <row r="17" spans="1:8" x14ac:dyDescent="0.2">
      <c r="A17" s="13" t="s">
        <v>97</v>
      </c>
      <c r="B17" s="12">
        <f>'Implied Power Price'!B36*(Assumptions!$B$4+1)</f>
        <v>0</v>
      </c>
      <c r="C17" s="12">
        <f>'Implied Power Price'!C36*(Assumptions!$B$4+1)</f>
        <v>0</v>
      </c>
      <c r="D17" s="12">
        <f>'Implied Power Price'!D36*(Assumptions!$B$4+1)</f>
        <v>0</v>
      </c>
      <c r="E17" s="12">
        <f>'Implied Power Price'!E36*(Assumptions!$B$4+1)</f>
        <v>0</v>
      </c>
      <c r="F17" s="12">
        <f>'Implied Power Price'!F36*(Assumptions!$B$4+1)</f>
        <v>0</v>
      </c>
      <c r="G17" s="12">
        <f>'Implied Power Price'!G36*(Assumptions!$B$4+1)</f>
        <v>0</v>
      </c>
      <c r="H17" s="12">
        <f>'Implied Power Price'!H36*(Assumptions!$B$4+1)</f>
        <v>0</v>
      </c>
    </row>
    <row r="18" spans="1:8" x14ac:dyDescent="0.2">
      <c r="A18" s="9" t="s">
        <v>15</v>
      </c>
      <c r="B18" s="12"/>
      <c r="C18" s="12"/>
      <c r="D18" s="12"/>
      <c r="E18" s="12"/>
      <c r="F18" s="12"/>
      <c r="G18" s="12"/>
      <c r="H18" s="12"/>
    </row>
    <row r="19" spans="1:8" x14ac:dyDescent="0.2">
      <c r="A19" s="9" t="s">
        <v>96</v>
      </c>
      <c r="B19" s="12">
        <f>'Implied Power Price'!B38*(Assumptions!$B$4+1)</f>
        <v>0</v>
      </c>
      <c r="C19" s="12">
        <f>'Implied Power Price'!C38*(Assumptions!$B$4+1)</f>
        <v>0</v>
      </c>
      <c r="D19" s="12">
        <f>'Implied Power Price'!D38*(Assumptions!$B$4+1)</f>
        <v>0</v>
      </c>
      <c r="E19" s="12">
        <f>'Implied Power Price'!E38*(Assumptions!$B$4+1)</f>
        <v>0</v>
      </c>
      <c r="F19" s="12">
        <f>'Implied Power Price'!F38*(Assumptions!$B$4+1)</f>
        <v>0</v>
      </c>
      <c r="G19" s="12">
        <f>'Implied Power Price'!G38*(Assumptions!$B$4+1)</f>
        <v>0</v>
      </c>
      <c r="H19" s="12">
        <f>'Implied Power Price'!H38*(Assumptions!$B$4+1)</f>
        <v>0</v>
      </c>
    </row>
    <row r="20" spans="1:8" x14ac:dyDescent="0.2">
      <c r="A20" s="9" t="s">
        <v>97</v>
      </c>
      <c r="B20" s="12">
        <f>'Implied Power Price'!B39*(Assumptions!$B$4+1)</f>
        <v>0</v>
      </c>
      <c r="C20" s="12">
        <f>'Implied Power Price'!C39*(Assumptions!$B$4+1)</f>
        <v>0</v>
      </c>
      <c r="D20" s="12">
        <f>'Implied Power Price'!D39*(Assumptions!$B$4+1)</f>
        <v>0</v>
      </c>
      <c r="E20" s="12">
        <f>'Implied Power Price'!E39*(Assumptions!$B$4+1)</f>
        <v>0</v>
      </c>
      <c r="F20" s="12">
        <f>'Implied Power Price'!F39*(Assumptions!$B$4+1)</f>
        <v>0</v>
      </c>
      <c r="G20" s="12">
        <f>'Implied Power Price'!G39*(Assumptions!$B$4+1)</f>
        <v>0</v>
      </c>
      <c r="H20" s="12">
        <f>'Implied Power Price'!H39*(Assumptions!$B$4+1)</f>
        <v>0</v>
      </c>
    </row>
    <row r="21" spans="1:8" x14ac:dyDescent="0.2">
      <c r="A21" s="9" t="s">
        <v>59</v>
      </c>
      <c r="B21" s="12"/>
      <c r="C21" s="12"/>
      <c r="D21" s="12"/>
      <c r="E21" s="12"/>
      <c r="F21" s="12"/>
      <c r="G21" s="12"/>
      <c r="H21" s="12"/>
    </row>
    <row r="22" spans="1:8" x14ac:dyDescent="0.2">
      <c r="A22" s="9" t="s">
        <v>96</v>
      </c>
      <c r="B22" s="12">
        <f>'Implied Power Price'!B41*(Assumptions!$B$4+1)</f>
        <v>0</v>
      </c>
      <c r="C22" s="12">
        <f>'Implied Power Price'!C41*(Assumptions!$B$4+1)</f>
        <v>0</v>
      </c>
      <c r="D22" s="12">
        <f>'Implied Power Price'!D41*(Assumptions!$B$4+1)</f>
        <v>0</v>
      </c>
      <c r="E22" s="12">
        <f>'Implied Power Price'!E41*(Assumptions!$B$4+1)</f>
        <v>0</v>
      </c>
      <c r="F22" s="12">
        <f>'Implied Power Price'!F41*(Assumptions!$B$4+1)</f>
        <v>0</v>
      </c>
      <c r="G22" s="12">
        <f>'Implied Power Price'!G41*(Assumptions!$B$4+1)</f>
        <v>0</v>
      </c>
      <c r="H22" s="12">
        <f>'Implied Power Price'!H41*(Assumptions!$B$4+1)</f>
        <v>0</v>
      </c>
    </row>
    <row r="23" spans="1:8" x14ac:dyDescent="0.2">
      <c r="A23" s="9" t="s">
        <v>97</v>
      </c>
      <c r="B23" s="12">
        <f>'Implied Power Price'!B42*(Assumptions!$B$4+1)</f>
        <v>0</v>
      </c>
      <c r="C23" s="12">
        <f>'Implied Power Price'!C42*(Assumptions!$B$4+1)</f>
        <v>0</v>
      </c>
      <c r="D23" s="12">
        <f>'Implied Power Price'!D42*(Assumptions!$B$4+1)</f>
        <v>0</v>
      </c>
      <c r="E23" s="12">
        <f>'Implied Power Price'!E42*(Assumptions!$B$4+1)</f>
        <v>0</v>
      </c>
      <c r="F23" s="12">
        <f>'Implied Power Price'!F42*(Assumptions!$B$4+1)</f>
        <v>0</v>
      </c>
      <c r="G23" s="12">
        <f>'Implied Power Price'!G42*(Assumptions!$B$4+1)</f>
        <v>0</v>
      </c>
      <c r="H23" s="12">
        <f>'Implied Power Price'!H42*(Assumptions!$B$4+1)</f>
        <v>0</v>
      </c>
    </row>
    <row r="24" spans="1:8" x14ac:dyDescent="0.2">
      <c r="A24" s="9" t="s">
        <v>58</v>
      </c>
      <c r="B24" s="12"/>
      <c r="C24" s="12"/>
      <c r="D24" s="12"/>
      <c r="E24" s="12"/>
      <c r="F24" s="12"/>
      <c r="G24" s="12"/>
      <c r="H24" s="12"/>
    </row>
    <row r="25" spans="1:8" x14ac:dyDescent="0.2">
      <c r="A25" s="9" t="s">
        <v>96</v>
      </c>
      <c r="B25" s="12">
        <f>'Implied Power Price'!B44*(Assumptions!$B$4+1)</f>
        <v>0</v>
      </c>
      <c r="C25" s="12">
        <f>'Implied Power Price'!C44*(Assumptions!$B$4+1)</f>
        <v>0</v>
      </c>
      <c r="D25" s="12">
        <f>'Implied Power Price'!D44*(Assumptions!$B$4+1)</f>
        <v>0</v>
      </c>
      <c r="E25" s="12">
        <f>'Implied Power Price'!E44*(Assumptions!$B$4+1)</f>
        <v>0</v>
      </c>
      <c r="F25" s="12">
        <f>'Implied Power Price'!F44*(Assumptions!$B$4+1)</f>
        <v>0</v>
      </c>
      <c r="G25" s="12">
        <f>'Implied Power Price'!G44*(Assumptions!$B$4+1)</f>
        <v>0</v>
      </c>
      <c r="H25" s="12">
        <f>'Implied Power Price'!H44*(Assumptions!$B$4+1)</f>
        <v>0</v>
      </c>
    </row>
    <row r="26" spans="1:8" x14ac:dyDescent="0.2">
      <c r="A26" s="9" t="s">
        <v>97</v>
      </c>
      <c r="B26" s="12">
        <f>'Implied Power Price'!B45*(Assumptions!$B$4+1)</f>
        <v>0</v>
      </c>
      <c r="C26" s="12">
        <f>'Implied Power Price'!C45*(Assumptions!$B$4+1)</f>
        <v>0</v>
      </c>
      <c r="D26" s="12">
        <f>'Implied Power Price'!D45*(Assumptions!$B$4+1)</f>
        <v>0</v>
      </c>
      <c r="E26" s="12">
        <f>'Implied Power Price'!E45*(Assumptions!$B$4+1)</f>
        <v>0</v>
      </c>
      <c r="F26" s="12">
        <f>'Implied Power Price'!F45*(Assumptions!$B$4+1)</f>
        <v>0</v>
      </c>
      <c r="G26" s="12">
        <f>'Implied Power Price'!G45*(Assumptions!$B$4+1)</f>
        <v>0</v>
      </c>
      <c r="H26" s="12">
        <f>'Implied Power Price'!H45*(Assumptions!$B$4+1)</f>
        <v>0</v>
      </c>
    </row>
    <row r="27" spans="1:8" x14ac:dyDescent="0.2">
      <c r="A27" s="9" t="s">
        <v>16</v>
      </c>
      <c r="B27" s="12"/>
      <c r="C27" s="12"/>
      <c r="D27" s="12"/>
      <c r="E27" s="12"/>
      <c r="F27" s="12"/>
      <c r="G27" s="12"/>
      <c r="H27" s="12"/>
    </row>
    <row r="28" spans="1:8" x14ac:dyDescent="0.2">
      <c r="A28" s="9" t="s">
        <v>96</v>
      </c>
      <c r="B28" s="12">
        <f>'Implied Power Price'!B47*(Assumptions!$B$4+1)</f>
        <v>0</v>
      </c>
      <c r="C28" s="12">
        <f>'Implied Power Price'!C47*(Assumptions!$B$4+1)</f>
        <v>0</v>
      </c>
      <c r="D28" s="12">
        <f>'Implied Power Price'!D47*(Assumptions!$B$4+1)</f>
        <v>0</v>
      </c>
      <c r="E28" s="12">
        <f>'Implied Power Price'!E47*(Assumptions!$B$4+1)</f>
        <v>0</v>
      </c>
      <c r="F28" s="12">
        <f>'Implied Power Price'!F47*(Assumptions!$B$4+1)</f>
        <v>0</v>
      </c>
      <c r="G28" s="12">
        <f>'Implied Power Price'!G47*(Assumptions!$B$4+1)</f>
        <v>0</v>
      </c>
      <c r="H28" s="12">
        <f>'Implied Power Price'!H47*(Assumptions!$B$4+1)</f>
        <v>0</v>
      </c>
    </row>
    <row r="29" spans="1:8" x14ac:dyDescent="0.2">
      <c r="A29" s="9" t="s">
        <v>97</v>
      </c>
      <c r="B29" s="12">
        <f>'Implied Power Price'!B48*(Assumptions!$B$4+1)</f>
        <v>0</v>
      </c>
      <c r="C29" s="12">
        <f>'Implied Power Price'!C48*(Assumptions!$B$4+1)</f>
        <v>0</v>
      </c>
      <c r="D29" s="12">
        <f>'Implied Power Price'!D48*(Assumptions!$B$4+1)</f>
        <v>0</v>
      </c>
      <c r="E29" s="12">
        <f>'Implied Power Price'!E48*(Assumptions!$B$4+1)</f>
        <v>0</v>
      </c>
      <c r="F29" s="12">
        <f>'Implied Power Price'!F48*(Assumptions!$B$4+1)</f>
        <v>0</v>
      </c>
      <c r="G29" s="12">
        <f>'Implied Power Price'!G48*(Assumptions!$B$4+1)</f>
        <v>0</v>
      </c>
      <c r="H29" s="12">
        <f>'Implied Power Price'!H48*(Assumptions!$B$4+1)</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B4" sqref="B4"/>
    </sheetView>
  </sheetViews>
  <sheetFormatPr defaultRowHeight="15" x14ac:dyDescent="0.2"/>
  <cols>
    <col min="1" max="1" width="13.5" customWidth="1"/>
  </cols>
  <sheetData>
    <row r="1" spans="1:15" ht="14.25" x14ac:dyDescent="0.2">
      <c r="A1" t="s">
        <v>64</v>
      </c>
    </row>
    <row r="2" spans="1:15" ht="14.25" x14ac:dyDescent="0.2">
      <c r="B2">
        <v>2017</v>
      </c>
      <c r="C2">
        <f>B2+1</f>
        <v>2018</v>
      </c>
      <c r="D2">
        <f t="shared" ref="D2:O2" si="0">C2+1</f>
        <v>2019</v>
      </c>
      <c r="E2">
        <f t="shared" si="0"/>
        <v>2020</v>
      </c>
      <c r="F2">
        <f t="shared" si="0"/>
        <v>2021</v>
      </c>
      <c r="G2">
        <f t="shared" si="0"/>
        <v>2022</v>
      </c>
      <c r="H2">
        <f t="shared" si="0"/>
        <v>2023</v>
      </c>
      <c r="I2">
        <f t="shared" si="0"/>
        <v>2024</v>
      </c>
      <c r="J2">
        <f t="shared" si="0"/>
        <v>2025</v>
      </c>
      <c r="K2">
        <f t="shared" si="0"/>
        <v>2026</v>
      </c>
      <c r="L2">
        <f t="shared" si="0"/>
        <v>2027</v>
      </c>
      <c r="M2">
        <f t="shared" si="0"/>
        <v>2028</v>
      </c>
      <c r="N2">
        <f t="shared" si="0"/>
        <v>2029</v>
      </c>
      <c r="O2">
        <f t="shared" si="0"/>
        <v>2030</v>
      </c>
    </row>
    <row r="3" spans="1:15" ht="14.25" x14ac:dyDescent="0.2">
      <c r="A3" t="s">
        <v>60</v>
      </c>
    </row>
    <row r="4" spans="1:15" ht="14.25" x14ac:dyDescent="0.2">
      <c r="A4" t="s">
        <v>96</v>
      </c>
    </row>
    <row r="5" spans="1:15" ht="14.25" x14ac:dyDescent="0.2">
      <c r="A5" t="s">
        <v>97</v>
      </c>
    </row>
    <row r="6" spans="1:15" ht="14.25" x14ac:dyDescent="0.2">
      <c r="A6" t="s">
        <v>61</v>
      </c>
    </row>
    <row r="7" spans="1:15" ht="14.25" x14ac:dyDescent="0.2">
      <c r="A7" t="s">
        <v>96</v>
      </c>
    </row>
    <row r="8" spans="1:15" ht="14.25" x14ac:dyDescent="0.2">
      <c r="A8" t="s">
        <v>97</v>
      </c>
    </row>
    <row r="9" spans="1:15" ht="14.25" x14ac:dyDescent="0.2">
      <c r="A9" t="s">
        <v>15</v>
      </c>
    </row>
    <row r="10" spans="1:15" ht="14.25" x14ac:dyDescent="0.2">
      <c r="A10" t="s">
        <v>96</v>
      </c>
    </row>
    <row r="11" spans="1:15" ht="14.25" x14ac:dyDescent="0.2">
      <c r="A11" t="s">
        <v>97</v>
      </c>
    </row>
    <row r="12" spans="1:15" ht="14.25" x14ac:dyDescent="0.2">
      <c r="A12" t="s">
        <v>59</v>
      </c>
    </row>
    <row r="13" spans="1:15" ht="14.25" x14ac:dyDescent="0.2">
      <c r="A13" t="s">
        <v>96</v>
      </c>
    </row>
    <row r="14" spans="1:15" ht="14.25" x14ac:dyDescent="0.2">
      <c r="A14" t="s">
        <v>97</v>
      </c>
    </row>
    <row r="15" spans="1:15" ht="14.25" x14ac:dyDescent="0.2">
      <c r="A15" t="s">
        <v>58</v>
      </c>
    </row>
    <row r="16" spans="1:15" ht="14.25" x14ac:dyDescent="0.2">
      <c r="A16" t="s">
        <v>96</v>
      </c>
    </row>
    <row r="17" spans="1:15" ht="14.25" x14ac:dyDescent="0.2">
      <c r="A17" t="s">
        <v>97</v>
      </c>
    </row>
    <row r="18" spans="1:15" ht="14.25" x14ac:dyDescent="0.2">
      <c r="A18" t="s">
        <v>16</v>
      </c>
    </row>
    <row r="19" spans="1:15" ht="14.25" x14ac:dyDescent="0.2">
      <c r="A19" t="s">
        <v>96</v>
      </c>
    </row>
    <row r="20" spans="1:15" ht="14.25" x14ac:dyDescent="0.2">
      <c r="A20" t="s">
        <v>97</v>
      </c>
    </row>
    <row r="22" spans="1:15" ht="14.25" x14ac:dyDescent="0.2">
      <c r="A22" t="s">
        <v>98</v>
      </c>
    </row>
    <row r="23" spans="1:15" ht="14.25" x14ac:dyDescent="0.2">
      <c r="A23" t="s">
        <v>60</v>
      </c>
    </row>
    <row r="24" spans="1:15" ht="14.25" x14ac:dyDescent="0.2">
      <c r="A24" t="s">
        <v>61</v>
      </c>
    </row>
    <row r="25" spans="1:15" ht="14.25" x14ac:dyDescent="0.2">
      <c r="A25" t="s">
        <v>15</v>
      </c>
    </row>
    <row r="26" spans="1:15" ht="14.25" x14ac:dyDescent="0.2">
      <c r="A26" t="s">
        <v>59</v>
      </c>
    </row>
    <row r="27" spans="1:15" ht="14.25" x14ac:dyDescent="0.2">
      <c r="A27" t="s">
        <v>58</v>
      </c>
    </row>
    <row r="28" spans="1:15" ht="14.25" x14ac:dyDescent="0.2">
      <c r="A28" t="s">
        <v>16</v>
      </c>
    </row>
    <row r="30" spans="1:15" ht="14.25" x14ac:dyDescent="0.2">
      <c r="A30" t="s">
        <v>99</v>
      </c>
    </row>
    <row r="31" spans="1:15" ht="14.25" x14ac:dyDescent="0.2">
      <c r="A31" t="s">
        <v>60</v>
      </c>
    </row>
    <row r="32" spans="1:15" ht="14.25" x14ac:dyDescent="0.2">
      <c r="A32" t="s">
        <v>96</v>
      </c>
      <c r="B32">
        <f>B4/1000*B$23*0.95</f>
        <v>0</v>
      </c>
      <c r="C32">
        <f t="shared" ref="C32:O33" si="1">C4/1000*C$23*0.95</f>
        <v>0</v>
      </c>
      <c r="D32">
        <f t="shared" si="1"/>
        <v>0</v>
      </c>
      <c r="E32">
        <f t="shared" si="1"/>
        <v>0</v>
      </c>
      <c r="F32">
        <f t="shared" si="1"/>
        <v>0</v>
      </c>
      <c r="G32">
        <f t="shared" si="1"/>
        <v>0</v>
      </c>
      <c r="H32">
        <f t="shared" si="1"/>
        <v>0</v>
      </c>
      <c r="I32">
        <f t="shared" si="1"/>
        <v>0</v>
      </c>
      <c r="J32">
        <f t="shared" si="1"/>
        <v>0</v>
      </c>
      <c r="K32">
        <f t="shared" si="1"/>
        <v>0</v>
      </c>
      <c r="L32">
        <f t="shared" si="1"/>
        <v>0</v>
      </c>
      <c r="M32">
        <f t="shared" si="1"/>
        <v>0</v>
      </c>
      <c r="N32">
        <f t="shared" si="1"/>
        <v>0</v>
      </c>
      <c r="O32">
        <f t="shared" si="1"/>
        <v>0</v>
      </c>
    </row>
    <row r="33" spans="1:15" ht="14.25" x14ac:dyDescent="0.2">
      <c r="A33" t="s">
        <v>97</v>
      </c>
      <c r="B33">
        <f>B5/1000*B$23*0.95</f>
        <v>0</v>
      </c>
      <c r="C33">
        <f t="shared" si="1"/>
        <v>0</v>
      </c>
      <c r="D33">
        <f t="shared" si="1"/>
        <v>0</v>
      </c>
      <c r="E33">
        <f t="shared" si="1"/>
        <v>0</v>
      </c>
      <c r="F33">
        <f t="shared" si="1"/>
        <v>0</v>
      </c>
      <c r="G33">
        <f t="shared" si="1"/>
        <v>0</v>
      </c>
      <c r="H33">
        <f t="shared" si="1"/>
        <v>0</v>
      </c>
      <c r="I33">
        <f t="shared" si="1"/>
        <v>0</v>
      </c>
      <c r="J33">
        <f t="shared" si="1"/>
        <v>0</v>
      </c>
      <c r="K33">
        <f t="shared" si="1"/>
        <v>0</v>
      </c>
      <c r="L33">
        <f t="shared" si="1"/>
        <v>0</v>
      </c>
      <c r="M33">
        <f t="shared" si="1"/>
        <v>0</v>
      </c>
      <c r="N33">
        <f t="shared" si="1"/>
        <v>0</v>
      </c>
      <c r="O33">
        <f t="shared" si="1"/>
        <v>0</v>
      </c>
    </row>
    <row r="34" spans="1:15" ht="14.25" x14ac:dyDescent="0.2">
      <c r="A34" t="s">
        <v>61</v>
      </c>
    </row>
    <row r="35" spans="1:15" ht="14.25" x14ac:dyDescent="0.2">
      <c r="A35" t="s">
        <v>96</v>
      </c>
      <c r="B35">
        <f>B7/1000*B$24*0.95</f>
        <v>0</v>
      </c>
      <c r="C35">
        <f t="shared" ref="C35:O36" si="2">C7/1000*C$24*0.95</f>
        <v>0</v>
      </c>
      <c r="D35">
        <f t="shared" si="2"/>
        <v>0</v>
      </c>
      <c r="E35">
        <f t="shared" si="2"/>
        <v>0</v>
      </c>
      <c r="F35">
        <f t="shared" si="2"/>
        <v>0</v>
      </c>
      <c r="G35">
        <f t="shared" si="2"/>
        <v>0</v>
      </c>
      <c r="H35">
        <f t="shared" si="2"/>
        <v>0</v>
      </c>
      <c r="I35">
        <f t="shared" si="2"/>
        <v>0</v>
      </c>
      <c r="J35">
        <f t="shared" si="2"/>
        <v>0</v>
      </c>
      <c r="K35">
        <f t="shared" si="2"/>
        <v>0</v>
      </c>
      <c r="L35">
        <f t="shared" si="2"/>
        <v>0</v>
      </c>
      <c r="M35">
        <f t="shared" si="2"/>
        <v>0</v>
      </c>
      <c r="N35">
        <f t="shared" si="2"/>
        <v>0</v>
      </c>
      <c r="O35">
        <f t="shared" si="2"/>
        <v>0</v>
      </c>
    </row>
    <row r="36" spans="1:15" ht="14.25" x14ac:dyDescent="0.2">
      <c r="A36" t="s">
        <v>97</v>
      </c>
      <c r="B36">
        <f>B8/1000*B$24*0.95</f>
        <v>0</v>
      </c>
      <c r="C36">
        <f t="shared" si="2"/>
        <v>0</v>
      </c>
      <c r="D36">
        <f t="shared" si="2"/>
        <v>0</v>
      </c>
      <c r="E36">
        <f t="shared" si="2"/>
        <v>0</v>
      </c>
      <c r="F36">
        <f t="shared" si="2"/>
        <v>0</v>
      </c>
      <c r="G36">
        <f t="shared" si="2"/>
        <v>0</v>
      </c>
      <c r="H36">
        <f t="shared" si="2"/>
        <v>0</v>
      </c>
      <c r="I36">
        <f t="shared" si="2"/>
        <v>0</v>
      </c>
      <c r="J36">
        <f t="shared" si="2"/>
        <v>0</v>
      </c>
      <c r="K36">
        <f t="shared" si="2"/>
        <v>0</v>
      </c>
      <c r="L36">
        <f t="shared" si="2"/>
        <v>0</v>
      </c>
      <c r="M36">
        <f t="shared" si="2"/>
        <v>0</v>
      </c>
      <c r="N36">
        <f t="shared" si="2"/>
        <v>0</v>
      </c>
      <c r="O36">
        <f t="shared" si="2"/>
        <v>0</v>
      </c>
    </row>
    <row r="37" spans="1:15" ht="14.25" x14ac:dyDescent="0.2">
      <c r="A37" t="s">
        <v>15</v>
      </c>
    </row>
    <row r="38" spans="1:15" ht="14.25" x14ac:dyDescent="0.2">
      <c r="A38" t="s">
        <v>96</v>
      </c>
      <c r="B38">
        <f>B10/1000*B$25*0.95</f>
        <v>0</v>
      </c>
      <c r="C38">
        <f t="shared" ref="C38:O39" si="3">C10/1000*C$25*0.95</f>
        <v>0</v>
      </c>
      <c r="D38">
        <f t="shared" si="3"/>
        <v>0</v>
      </c>
      <c r="E38">
        <f t="shared" si="3"/>
        <v>0</v>
      </c>
      <c r="F38">
        <f t="shared" si="3"/>
        <v>0</v>
      </c>
      <c r="G38">
        <f t="shared" si="3"/>
        <v>0</v>
      </c>
      <c r="H38">
        <f t="shared" si="3"/>
        <v>0</v>
      </c>
      <c r="I38">
        <f t="shared" si="3"/>
        <v>0</v>
      </c>
      <c r="J38">
        <f t="shared" si="3"/>
        <v>0</v>
      </c>
      <c r="K38">
        <f t="shared" si="3"/>
        <v>0</v>
      </c>
      <c r="L38">
        <f t="shared" si="3"/>
        <v>0</v>
      </c>
      <c r="M38">
        <f t="shared" si="3"/>
        <v>0</v>
      </c>
      <c r="N38">
        <f t="shared" si="3"/>
        <v>0</v>
      </c>
      <c r="O38">
        <f t="shared" si="3"/>
        <v>0</v>
      </c>
    </row>
    <row r="39" spans="1:15" ht="14.25" x14ac:dyDescent="0.2">
      <c r="A39" t="s">
        <v>97</v>
      </c>
      <c r="B39">
        <f>B11/1000*B$25*0.95</f>
        <v>0</v>
      </c>
      <c r="C39">
        <f t="shared" si="3"/>
        <v>0</v>
      </c>
      <c r="D39">
        <f t="shared" si="3"/>
        <v>0</v>
      </c>
      <c r="E39">
        <f t="shared" si="3"/>
        <v>0</v>
      </c>
      <c r="F39">
        <f t="shared" si="3"/>
        <v>0</v>
      </c>
      <c r="G39">
        <f t="shared" si="3"/>
        <v>0</v>
      </c>
      <c r="H39">
        <f t="shared" si="3"/>
        <v>0</v>
      </c>
      <c r="I39">
        <f t="shared" si="3"/>
        <v>0</v>
      </c>
      <c r="J39">
        <f t="shared" si="3"/>
        <v>0</v>
      </c>
      <c r="K39">
        <f t="shared" si="3"/>
        <v>0</v>
      </c>
      <c r="L39">
        <f t="shared" si="3"/>
        <v>0</v>
      </c>
      <c r="M39">
        <f t="shared" si="3"/>
        <v>0</v>
      </c>
      <c r="N39">
        <f t="shared" si="3"/>
        <v>0</v>
      </c>
      <c r="O39">
        <f t="shared" si="3"/>
        <v>0</v>
      </c>
    </row>
    <row r="40" spans="1:15" ht="14.25" x14ac:dyDescent="0.2">
      <c r="A40" t="s">
        <v>59</v>
      </c>
    </row>
    <row r="41" spans="1:15" ht="14.25" x14ac:dyDescent="0.2">
      <c r="A41" t="s">
        <v>96</v>
      </c>
      <c r="B41">
        <f>B13/1000*B$26*0.95</f>
        <v>0</v>
      </c>
      <c r="C41">
        <f t="shared" ref="C41:O42" si="4">C13/1000*C$26*0.95</f>
        <v>0</v>
      </c>
      <c r="D41">
        <f t="shared" si="4"/>
        <v>0</v>
      </c>
      <c r="E41">
        <f t="shared" si="4"/>
        <v>0</v>
      </c>
      <c r="F41">
        <f t="shared" si="4"/>
        <v>0</v>
      </c>
      <c r="G41">
        <f t="shared" si="4"/>
        <v>0</v>
      </c>
      <c r="H41">
        <f t="shared" si="4"/>
        <v>0</v>
      </c>
      <c r="I41">
        <f t="shared" si="4"/>
        <v>0</v>
      </c>
      <c r="J41">
        <f t="shared" si="4"/>
        <v>0</v>
      </c>
      <c r="K41">
        <f t="shared" si="4"/>
        <v>0</v>
      </c>
      <c r="L41">
        <f t="shared" si="4"/>
        <v>0</v>
      </c>
      <c r="M41">
        <f t="shared" si="4"/>
        <v>0</v>
      </c>
      <c r="N41">
        <f t="shared" si="4"/>
        <v>0</v>
      </c>
      <c r="O41">
        <f t="shared" si="4"/>
        <v>0</v>
      </c>
    </row>
    <row r="42" spans="1:15" ht="14.25" x14ac:dyDescent="0.2">
      <c r="A42" t="s">
        <v>97</v>
      </c>
      <c r="B42">
        <f>B14/1000*B$26*0.95</f>
        <v>0</v>
      </c>
      <c r="C42">
        <f t="shared" si="4"/>
        <v>0</v>
      </c>
      <c r="D42">
        <f t="shared" si="4"/>
        <v>0</v>
      </c>
      <c r="E42">
        <f t="shared" si="4"/>
        <v>0</v>
      </c>
      <c r="F42">
        <f t="shared" si="4"/>
        <v>0</v>
      </c>
      <c r="G42">
        <f t="shared" si="4"/>
        <v>0</v>
      </c>
      <c r="H42">
        <f t="shared" si="4"/>
        <v>0</v>
      </c>
      <c r="I42">
        <f t="shared" si="4"/>
        <v>0</v>
      </c>
      <c r="J42">
        <f t="shared" si="4"/>
        <v>0</v>
      </c>
      <c r="K42">
        <f t="shared" si="4"/>
        <v>0</v>
      </c>
      <c r="L42">
        <f t="shared" si="4"/>
        <v>0</v>
      </c>
      <c r="M42">
        <f t="shared" si="4"/>
        <v>0</v>
      </c>
      <c r="N42">
        <f t="shared" si="4"/>
        <v>0</v>
      </c>
      <c r="O42">
        <f t="shared" si="4"/>
        <v>0</v>
      </c>
    </row>
    <row r="43" spans="1:15" ht="14.25" x14ac:dyDescent="0.2">
      <c r="A43" t="s">
        <v>58</v>
      </c>
    </row>
    <row r="44" spans="1:15" ht="14.25" x14ac:dyDescent="0.2">
      <c r="A44" t="s">
        <v>96</v>
      </c>
      <c r="B44">
        <f>B16/1000*B$27*0.95</f>
        <v>0</v>
      </c>
      <c r="C44">
        <f t="shared" ref="C44:O45" si="5">C16/1000*C$27*0.95</f>
        <v>0</v>
      </c>
      <c r="D44">
        <f t="shared" si="5"/>
        <v>0</v>
      </c>
      <c r="E44">
        <f t="shared" si="5"/>
        <v>0</v>
      </c>
      <c r="F44">
        <f t="shared" si="5"/>
        <v>0</v>
      </c>
      <c r="G44">
        <f t="shared" si="5"/>
        <v>0</v>
      </c>
      <c r="H44">
        <f t="shared" si="5"/>
        <v>0</v>
      </c>
      <c r="I44">
        <f t="shared" si="5"/>
        <v>0</v>
      </c>
      <c r="J44">
        <f t="shared" si="5"/>
        <v>0</v>
      </c>
      <c r="K44">
        <f t="shared" si="5"/>
        <v>0</v>
      </c>
      <c r="L44">
        <f t="shared" si="5"/>
        <v>0</v>
      </c>
      <c r="M44">
        <f t="shared" si="5"/>
        <v>0</v>
      </c>
      <c r="N44">
        <f t="shared" si="5"/>
        <v>0</v>
      </c>
      <c r="O44">
        <f t="shared" si="5"/>
        <v>0</v>
      </c>
    </row>
    <row r="45" spans="1:15" ht="14.25" x14ac:dyDescent="0.2">
      <c r="A45" t="s">
        <v>97</v>
      </c>
      <c r="B45">
        <f>B17/1000*B$27*0.95</f>
        <v>0</v>
      </c>
      <c r="C45">
        <f t="shared" si="5"/>
        <v>0</v>
      </c>
      <c r="D45">
        <f t="shared" si="5"/>
        <v>0</v>
      </c>
      <c r="E45">
        <f t="shared" si="5"/>
        <v>0</v>
      </c>
      <c r="F45">
        <f t="shared" si="5"/>
        <v>0</v>
      </c>
      <c r="G45">
        <f t="shared" si="5"/>
        <v>0</v>
      </c>
      <c r="H45">
        <f t="shared" si="5"/>
        <v>0</v>
      </c>
      <c r="I45">
        <f t="shared" si="5"/>
        <v>0</v>
      </c>
      <c r="J45">
        <f t="shared" si="5"/>
        <v>0</v>
      </c>
      <c r="K45">
        <f t="shared" si="5"/>
        <v>0</v>
      </c>
      <c r="L45">
        <f t="shared" si="5"/>
        <v>0</v>
      </c>
      <c r="M45">
        <f t="shared" si="5"/>
        <v>0</v>
      </c>
      <c r="N45">
        <f t="shared" si="5"/>
        <v>0</v>
      </c>
      <c r="O45">
        <f t="shared" si="5"/>
        <v>0</v>
      </c>
    </row>
    <row r="46" spans="1:15" ht="14.25" x14ac:dyDescent="0.2">
      <c r="A46" t="s">
        <v>16</v>
      </c>
    </row>
    <row r="47" spans="1:15" ht="14.25" x14ac:dyDescent="0.2">
      <c r="A47" t="s">
        <v>96</v>
      </c>
      <c r="B47">
        <f>B19/1000*B$28*0.95</f>
        <v>0</v>
      </c>
      <c r="C47">
        <f t="shared" ref="C47:O48" si="6">C19/1000*C$28*0.95</f>
        <v>0</v>
      </c>
      <c r="D47">
        <f t="shared" si="6"/>
        <v>0</v>
      </c>
      <c r="E47">
        <f t="shared" si="6"/>
        <v>0</v>
      </c>
      <c r="F47">
        <f t="shared" si="6"/>
        <v>0</v>
      </c>
      <c r="G47">
        <f t="shared" si="6"/>
        <v>0</v>
      </c>
      <c r="H47">
        <f t="shared" si="6"/>
        <v>0</v>
      </c>
      <c r="I47">
        <f t="shared" si="6"/>
        <v>0</v>
      </c>
      <c r="J47">
        <f t="shared" si="6"/>
        <v>0</v>
      </c>
      <c r="K47">
        <f t="shared" si="6"/>
        <v>0</v>
      </c>
      <c r="L47">
        <f t="shared" si="6"/>
        <v>0</v>
      </c>
      <c r="M47">
        <f t="shared" si="6"/>
        <v>0</v>
      </c>
      <c r="N47">
        <f t="shared" si="6"/>
        <v>0</v>
      </c>
      <c r="O47">
        <f t="shared" si="6"/>
        <v>0</v>
      </c>
    </row>
    <row r="48" spans="1:15" ht="14.25" x14ac:dyDescent="0.2">
      <c r="A48" t="s">
        <v>97</v>
      </c>
      <c r="B48">
        <f>B20/1000*B$28*0.95</f>
        <v>0</v>
      </c>
      <c r="C48">
        <f t="shared" si="6"/>
        <v>0</v>
      </c>
      <c r="D48">
        <f t="shared" si="6"/>
        <v>0</v>
      </c>
      <c r="E48">
        <f t="shared" si="6"/>
        <v>0</v>
      </c>
      <c r="F48">
        <f t="shared" si="6"/>
        <v>0</v>
      </c>
      <c r="G48">
        <f t="shared" si="6"/>
        <v>0</v>
      </c>
      <c r="H48">
        <f t="shared" si="6"/>
        <v>0</v>
      </c>
      <c r="I48">
        <f t="shared" si="6"/>
        <v>0</v>
      </c>
      <c r="J48">
        <f t="shared" si="6"/>
        <v>0</v>
      </c>
      <c r="K48">
        <f t="shared" si="6"/>
        <v>0</v>
      </c>
      <c r="L48">
        <f t="shared" si="6"/>
        <v>0</v>
      </c>
      <c r="M48">
        <f t="shared" si="6"/>
        <v>0</v>
      </c>
      <c r="N48">
        <f t="shared" si="6"/>
        <v>0</v>
      </c>
      <c r="O48">
        <f t="shared" si="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8" sqref="M38"/>
    </sheetView>
  </sheetViews>
  <sheetFormatPr defaultRowHeight="14.2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Plant Details</vt:lpstr>
      <vt:lpstr>Plant Level Projection</vt:lpstr>
      <vt:lpstr>Assumptions</vt:lpstr>
      <vt:lpstr>Implied Power Price</vt:lpstr>
      <vt:lpstr>Market HeatRate</vt:lpstr>
      <vt:lpstr>Gas Forward</vt:lpstr>
      <vt:lpstr>PriceTable</vt:lpstr>
      <vt:lpstr>'Plant Details'!Print_Area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Lei</dc:creator>
  <cp:lastModifiedBy>Emma Lei</cp:lastModifiedBy>
  <dcterms:created xsi:type="dcterms:W3CDTF">2017-06-28T02:17:15Z</dcterms:created>
  <dcterms:modified xsi:type="dcterms:W3CDTF">2017-07-06T03:07:42Z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{18F9434C-3F35-480B-A770-A0C03AED925D}</vt:lpwstr>
  </property>
</Properties>
</file>