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vishv\Desktop\Stocks Research\Gamehost Inc\"/>
    </mc:Choice>
  </mc:AlternateContent>
  <bookViews>
    <workbookView xWindow="0" yWindow="0" windowWidth="20490" windowHeight="6555" xr2:uid="{FF116031-2E30-419C-BBEB-44DEA268782D}"/>
  </bookViews>
  <sheets>
    <sheet name="Gamehost Inc. Valuation" sheetId="3"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3" l="1"/>
  <c r="C37" i="3"/>
  <c r="C36" i="3"/>
  <c r="C38" i="3" s="1"/>
  <c r="C29" i="3"/>
  <c r="C30" i="3" s="1"/>
  <c r="C31" i="3" s="1"/>
  <c r="C24" i="3"/>
  <c r="C44" i="3" l="1"/>
  <c r="E44" i="3" s="1"/>
  <c r="C45" i="3"/>
  <c r="E45" i="3" s="1"/>
  <c r="D43" i="3"/>
  <c r="E43" i="3"/>
  <c r="C25" i="3"/>
  <c r="C46" i="3"/>
  <c r="C32" i="3"/>
  <c r="D45" i="3" l="1"/>
  <c r="D44" i="3"/>
  <c r="D46" i="3"/>
  <c r="E46" i="3"/>
  <c r="C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2" authorId="0" shapeId="0" xr:uid="{FF7E87F1-5ADA-4AEA-AB22-999C91124C45}">
      <text>
        <r>
          <rPr>
            <b/>
            <sz val="9"/>
            <color indexed="81"/>
            <rFont val="Tahoma"/>
            <family val="2"/>
          </rPr>
          <t>Author:</t>
        </r>
        <r>
          <rPr>
            <sz val="9"/>
            <color indexed="81"/>
            <rFont val="Tahoma"/>
            <family val="2"/>
          </rPr>
          <t xml:space="preserve">
20.40 from data, adjusted for conservatism. http://www.starcapital.de/research/stockmarketvaluation</t>
        </r>
      </text>
    </comment>
  </commentList>
</comments>
</file>

<file path=xl/sharedStrings.xml><?xml version="1.0" encoding="utf-8"?>
<sst xmlns="http://schemas.openxmlformats.org/spreadsheetml/2006/main" count="73" uniqueCount="62">
  <si>
    <t>Gamehost Inc. Valuation</t>
  </si>
  <si>
    <t>Conservative valuation</t>
  </si>
  <si>
    <t>Input/Assumption</t>
  </si>
  <si>
    <t>Value</t>
  </si>
  <si>
    <t>Valuation approaches explained</t>
  </si>
  <si>
    <t>Currency values in</t>
  </si>
  <si>
    <t>CAD</t>
  </si>
  <si>
    <t>Canadian risk-free rate</t>
  </si>
  <si>
    <t>Canadian market risk premium</t>
  </si>
  <si>
    <t>Gamehost Inc. beta</t>
  </si>
  <si>
    <t>Gamehost Inc. average DPS per distribution</t>
  </si>
  <si>
    <t>Gamehost Inc. dividend distrubutions in 1 year</t>
  </si>
  <si>
    <t>Canadian market Shiller P/E (cyclically adjusted P/E)</t>
  </si>
  <si>
    <t>Existing total debt (30 June 2017)</t>
  </si>
  <si>
    <t>Existing cash and cash equivalents (30 June 2017)</t>
  </si>
  <si>
    <t>Ordinary shares outstanding</t>
  </si>
  <si>
    <t>Gamehost Inc. current price</t>
  </si>
  <si>
    <t>P/E based valuation</t>
  </si>
  <si>
    <t>Quantity</t>
  </si>
  <si>
    <t>Implied Shiller PE-based value per share</t>
  </si>
  <si>
    <t>EBIT multiple based valuation</t>
  </si>
  <si>
    <t>Annual EBIT (assumes revenues aren't growing)</t>
  </si>
  <si>
    <t>Implied EV</t>
  </si>
  <si>
    <t>Implied EBIT-multiple based value per share</t>
  </si>
  <si>
    <t>Gamehost DPS per annum</t>
  </si>
  <si>
    <t>Cost of equity</t>
  </si>
  <si>
    <t>Gamehost Inc. Valuation Summary</t>
  </si>
  <si>
    <t>Valuation methodology</t>
  </si>
  <si>
    <t>Valuation</t>
  </si>
  <si>
    <t>Upside (%)</t>
  </si>
  <si>
    <t>Explanation</t>
  </si>
  <si>
    <t>Reward:Risk ratio</t>
  </si>
  <si>
    <t>© Vishwamithra (Vish) Shashishekara 2017</t>
  </si>
  <si>
    <t>For the stock trading on the Toronto Stock Exchange (TSE)</t>
  </si>
  <si>
    <t>Hotels and gaming industry EV/EBIT multiple</t>
  </si>
  <si>
    <t>This is used in the EV/EBIT multiple based valuation. Since a long-term investment horizon is being considered, depreciation effects should be considered. This is why EV/EBIT is preferred over EV/EBITDA.
The data source is Damodaran's data as at January 2017: http://pages.stern.nyu.edu/~adamodar/ .
The data in this source gives 19.68, but this is scaled down a bit to be conservative.</t>
  </si>
  <si>
    <t>This is used to back into EV in the EV/EBIT multiple based valuation. The data is from  company financials.</t>
  </si>
  <si>
    <t>This is used to estimate EBIT in the EV/EBIT multiple based valuation. Please trace the dependent values from this input for more explanation. The 5 year average for the operating margin is 39.47% according to the company financials. This is scaled down to be conservative.</t>
  </si>
  <si>
    <t>This is used in the P/E based valuation. The Schiller P/E takes a long term, inflation adjusted view of earnings: https://web.archive.org/web/20140713005433/http://www.vectorgrader.com/indicators/cyclically-adjusted-price-earnings .
The Schiller P/E is used as it better aligns with the recommended long term investment horizon.
The data source is from http://www.starcapital.de/research/stockmarketvaluation, and the data value was 20.40, but this is scaled down to be conservative.</t>
  </si>
  <si>
    <t>Dividend growth rate</t>
  </si>
  <si>
    <t>Using the CAPM model</t>
  </si>
  <si>
    <t>Operating margin</t>
  </si>
  <si>
    <t>This is used in the dividend discount model valuation. Since the company decreased annual dividends per share by 12.6% from 0.8796 to 0.7690 in 2016 near the low-point of the recession, no dividend growth rate is assumed. Further declines in dividend distributions are deemed to be highly unlikely, especially since the company is looking at more favourable economic recovery conditions now.</t>
  </si>
  <si>
    <t>For use in the calculation of the cost of equity in the dividend discount model. See http://www.investopedia.com/terms/d/ddm.asp for more info.
Source: http://www.market-risk-premia.com/ca.html</t>
  </si>
  <si>
    <t>For use in the calculation of the cost of equity in the dividend discount model. See http://www.investopedia.com/terms/d/ddm.asp for more info.
Source: https://au.finance.yahoo.com/quote/GH.TO/key-statistics?p=GH.TO</t>
  </si>
  <si>
    <t>For use in the calculation of the cost of equity in the dividend discount model. See http://www.investopedia.com/terms/d/ddm.asp for more info.
Source: Historical financials for the company</t>
  </si>
  <si>
    <t>Dividend discount model based valuation</t>
  </si>
  <si>
    <t>Implied dividend discount model based value per share</t>
  </si>
  <si>
    <t>The assumption is that the current annual DPS will continue. This is reasonable since it is unlikely to deteriorate further during Alberta's economic recovery. A conservative approach is taken, ignoring any upside potential to this as well.</t>
  </si>
  <si>
    <t>EV/EBIT based valuation upside</t>
  </si>
  <si>
    <t>EV/EBIT multiple based valuation</t>
  </si>
  <si>
    <t>Dividend discount model based valuation upside</t>
  </si>
  <si>
    <t>P/E based valuation upside</t>
  </si>
  <si>
    <t>In all valuation approaches - PE, EBIT multiple and dividend discount model, conservative adjustments were made, prioritising sustainability of metrics over growth rates. This is because a long term outlook horizon is taken with due conservatism that weights sustainability of healthy metrics often at more modest levels. Please do see the comments on each input for an explanation of the adjustments and also the source data references. You are free to adjust the inputs as necessary to form your own valuations.
A dividend discount model valuation was done because it is a very sensible way to value a dividend-stock such as Gamehost Inc.
An EV/EBIT multiple based valuation is also done using multiples for the hotels and gaming industry. EV-based multiples are common use in industry to value a whole company. In this case, since a long-term horizon is considered, an EBIT-driven multiple instead of an EBITDA-driven multiple is used since the former takes into account the effects of depreciation, which is a real cost to the business especially over the long-term.
A P/E multiple based valuation, one of the most common forms of quick valuation is also done to give some perspective on the valuations that many other participants in the market may use.</t>
  </si>
  <si>
    <t>This is used to estimate EBIT in the EV/EBIT multiple based valuation. Please trace the dependent values from this input for more explanation. The 5 year average for the revenue is 76,520,000 according to the company financials. This is scaled down to be conservative.</t>
  </si>
  <si>
    <t>This is used in the P/E based valuation. Source is Thomson Reuters  data for the company's financials. The 5 year average diluted normalised EPS was 0.8146, but this has been scaled down to 0.75 to be conservative.</t>
  </si>
  <si>
    <t>Revenues</t>
  </si>
  <si>
    <t>Current share price (as at 14th September 2017's close)</t>
  </si>
  <si>
    <t>EPS</t>
  </si>
  <si>
    <t>Based on January 2016 low point during the 2014-2016 recession.
The company's fundamentals are judged to be highly unlikely to deteriorate to such levels again in a post-recession environment.</t>
  </si>
  <si>
    <t>Maximum downside price target for risk-reward ratio calculation</t>
  </si>
  <si>
    <t>Share price as at 14th September  2017 close on the Toronto Stock exchange..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</si>
</sst>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_);\(#,##0\);@_)"/>
    <numFmt numFmtId="165" formatCode="#,##0.00_);\(#,##0.00\);@_)"/>
    <numFmt numFmtId="166" formatCode="#,##0.0000_);\(#,##0.0000\);@_)"/>
    <numFmt numFmtId="167" formatCode="#,##0.0\x_);\(#,##0.0\x\);@_)"/>
    <numFmt numFmtId="168" formatCode="#,##0.000_);\(#,##0.000\);@_)"/>
    <numFmt numFmtId="169" formatCode="#,##0.00%_);\(#,##0.00%\);@_)"/>
    <numFmt numFmtId="170" formatCode="#,##0.0\:\1_);\(#,##0.0\:\1_);@_)"/>
  </numFmts>
  <fonts count="9" x14ac:knownFonts="1">
    <font>
      <sz val="10"/>
      <color theme="1"/>
      <name val="Arial"/>
      <family val="2"/>
    </font>
    <font>
      <sz val="11"/>
      <color theme="1"/>
      <name val="Calibri"/>
      <family val="2"/>
      <scheme val="minor"/>
    </font>
    <font>
      <b/>
      <sz val="20"/>
      <color theme="1"/>
      <name val="Arial"/>
      <family val="2"/>
    </font>
    <font>
      <sz val="11"/>
      <color theme="1"/>
      <name val="Arial"/>
      <family val="2"/>
    </font>
    <font>
      <b/>
      <sz val="18"/>
      <color theme="1"/>
      <name val="Arial"/>
      <family val="2"/>
    </font>
    <font>
      <b/>
      <sz val="11"/>
      <color theme="1"/>
      <name val="Arial"/>
      <family val="2"/>
    </font>
    <font>
      <b/>
      <sz val="12"/>
      <color theme="1"/>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rgb="FF99FF66"/>
        <bgColor indexed="64"/>
      </patternFill>
    </fill>
    <fill>
      <patternFill patternType="solid">
        <fgColor theme="4" tint="0.59999389629810485"/>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style="thin">
        <color theme="1"/>
      </left>
      <right/>
      <top style="thin">
        <color indexed="64"/>
      </top>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
      <left/>
      <right style="thin">
        <color theme="1"/>
      </right>
      <top style="thin">
        <color indexed="64"/>
      </top>
      <bottom/>
      <diagonal/>
    </border>
    <border>
      <left/>
      <right style="thin">
        <color indexed="64"/>
      </right>
      <top style="thin">
        <color indexed="64"/>
      </top>
      <bottom/>
      <diagonal/>
    </border>
    <border>
      <left style="thin">
        <color indexed="64"/>
      </left>
      <right style="thin">
        <color theme="1"/>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1"/>
      </right>
      <top style="thin">
        <color theme="1"/>
      </top>
      <bottom/>
      <diagonal/>
    </border>
    <border>
      <left/>
      <right style="thin">
        <color theme="1"/>
      </right>
      <top style="thin">
        <color theme="1"/>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75">
    <xf numFmtId="0" fontId="0" fillId="0" borderId="0" xfId="0"/>
    <xf numFmtId="0" fontId="2" fillId="2" borderId="1" xfId="1" applyFont="1" applyFill="1" applyBorder="1" applyAlignment="1" applyProtection="1">
      <alignment horizontal="centerContinuous"/>
      <protection locked="0"/>
    </xf>
    <xf numFmtId="0" fontId="2" fillId="2" borderId="2" xfId="1" applyFont="1" applyFill="1" applyBorder="1" applyAlignment="1" applyProtection="1">
      <alignment horizontal="centerContinuous"/>
      <protection locked="0"/>
    </xf>
    <xf numFmtId="164" fontId="3" fillId="0" borderId="0" xfId="1" applyNumberFormat="1" applyFont="1" applyBorder="1" applyProtection="1">
      <protection locked="0"/>
    </xf>
    <xf numFmtId="0" fontId="4" fillId="3" borderId="1" xfId="1" applyFont="1" applyFill="1" applyBorder="1" applyAlignment="1" applyProtection="1">
      <alignment horizontal="centerContinuous"/>
      <protection locked="0"/>
    </xf>
    <xf numFmtId="0" fontId="4" fillId="3" borderId="3" xfId="1" applyFont="1" applyFill="1" applyBorder="1" applyAlignment="1" applyProtection="1">
      <alignment horizontal="centerContinuous"/>
      <protection locked="0"/>
    </xf>
    <xf numFmtId="0" fontId="4" fillId="3" borderId="4" xfId="1" applyFont="1" applyFill="1" applyBorder="1" applyAlignment="1" applyProtection="1">
      <alignment horizontal="centerContinuous"/>
      <protection locked="0"/>
    </xf>
    <xf numFmtId="164" fontId="5" fillId="0" borderId="5" xfId="1" applyNumberFormat="1" applyFont="1" applyBorder="1" applyProtection="1">
      <protection locked="0"/>
    </xf>
    <xf numFmtId="164" fontId="5" fillId="0" borderId="6" xfId="1" applyNumberFormat="1" applyFont="1" applyBorder="1" applyProtection="1">
      <protection locked="0"/>
    </xf>
    <xf numFmtId="164" fontId="5" fillId="0" borderId="2" xfId="1" applyNumberFormat="1" applyFont="1" applyBorder="1" applyProtection="1">
      <protection locked="0"/>
    </xf>
    <xf numFmtId="164" fontId="3" fillId="0" borderId="5" xfId="1" applyNumberFormat="1" applyFont="1" applyBorder="1" applyProtection="1">
      <protection locked="0"/>
    </xf>
    <xf numFmtId="49" fontId="3" fillId="5" borderId="7" xfId="2" applyNumberFormat="1" applyFont="1" applyFill="1" applyBorder="1" applyAlignment="1" applyProtection="1">
      <alignment horizontal="right"/>
      <protection locked="0"/>
    </xf>
    <xf numFmtId="164" fontId="3" fillId="0" borderId="8" xfId="1" applyNumberFormat="1" applyFont="1" applyBorder="1" applyProtection="1">
      <protection locked="0"/>
    </xf>
    <xf numFmtId="10" fontId="3" fillId="5" borderId="9" xfId="2" applyNumberFormat="1" applyFont="1" applyFill="1" applyBorder="1" applyProtection="1">
      <protection locked="0"/>
    </xf>
    <xf numFmtId="165" fontId="3" fillId="5" borderId="9" xfId="1" applyNumberFormat="1" applyFont="1" applyFill="1" applyBorder="1" applyProtection="1">
      <protection locked="0"/>
    </xf>
    <xf numFmtId="166" fontId="3" fillId="5" borderId="9" xfId="1" applyNumberFormat="1" applyFont="1" applyFill="1" applyBorder="1" applyProtection="1">
      <protection locked="0"/>
    </xf>
    <xf numFmtId="164" fontId="3" fillId="5" borderId="9" xfId="1" applyNumberFormat="1" applyFont="1" applyFill="1" applyBorder="1" applyProtection="1">
      <protection locked="0"/>
    </xf>
    <xf numFmtId="49" fontId="3" fillId="0" borderId="0" xfId="1" applyNumberFormat="1" applyFont="1" applyBorder="1" applyAlignment="1" applyProtection="1">
      <alignment horizontal="center" vertical="top" wrapText="1"/>
      <protection locked="0"/>
    </xf>
    <xf numFmtId="49" fontId="3" fillId="0" borderId="9" xfId="1" applyNumberFormat="1" applyFont="1" applyBorder="1" applyAlignment="1" applyProtection="1">
      <alignment horizontal="center" vertical="top" wrapText="1"/>
      <protection locked="0"/>
    </xf>
    <xf numFmtId="167" fontId="3" fillId="5" borderId="9" xfId="1" applyNumberFormat="1" applyFont="1" applyFill="1" applyBorder="1" applyProtection="1">
      <protection locked="0"/>
    </xf>
    <xf numFmtId="168" fontId="3" fillId="5" borderId="9" xfId="1" applyNumberFormat="1" applyFont="1" applyFill="1" applyBorder="1" applyProtection="1">
      <protection locked="0"/>
    </xf>
    <xf numFmtId="164" fontId="3" fillId="0" borderId="14" xfId="1" applyNumberFormat="1" applyFont="1" applyBorder="1" applyProtection="1">
      <protection locked="0"/>
    </xf>
    <xf numFmtId="168" fontId="3" fillId="5" borderId="13" xfId="1" applyNumberFormat="1" applyFont="1" applyFill="1" applyBorder="1" applyProtection="1">
      <protection locked="0"/>
    </xf>
    <xf numFmtId="164" fontId="3" fillId="0" borderId="10" xfId="1" applyNumberFormat="1" applyFont="1" applyBorder="1" applyProtection="1">
      <protection locked="0"/>
    </xf>
    <xf numFmtId="164" fontId="3" fillId="0" borderId="9" xfId="1" applyNumberFormat="1" applyFont="1" applyBorder="1" applyProtection="1">
      <protection locked="0"/>
    </xf>
    <xf numFmtId="164" fontId="6" fillId="4" borderId="15" xfId="1" applyNumberFormat="1" applyFont="1" applyFill="1" applyBorder="1" applyAlignment="1" applyProtection="1">
      <alignment horizontal="centerContinuous"/>
      <protection locked="0"/>
    </xf>
    <xf numFmtId="164" fontId="3" fillId="4" borderId="15" xfId="1" applyNumberFormat="1" applyFont="1" applyFill="1" applyBorder="1" applyAlignment="1" applyProtection="1">
      <alignment horizontal="centerContinuous"/>
      <protection locked="0"/>
    </xf>
    <xf numFmtId="164" fontId="5" fillId="0" borderId="15" xfId="1" applyNumberFormat="1" applyFont="1" applyBorder="1" applyAlignment="1" applyProtection="1">
      <alignment horizontal="center"/>
      <protection locked="0"/>
    </xf>
    <xf numFmtId="164" fontId="3" fillId="0" borderId="16" xfId="1" applyNumberFormat="1" applyFont="1" applyBorder="1" applyProtection="1">
      <protection locked="0"/>
    </xf>
    <xf numFmtId="166" fontId="3" fillId="6" borderId="16" xfId="1" applyNumberFormat="1" applyFont="1" applyFill="1" applyBorder="1" applyProtection="1">
      <protection locked="0"/>
    </xf>
    <xf numFmtId="164" fontId="3" fillId="0" borderId="17" xfId="1" applyNumberFormat="1" applyFont="1" applyBorder="1" applyProtection="1">
      <protection locked="0"/>
    </xf>
    <xf numFmtId="169" fontId="3" fillId="0" borderId="17" xfId="1" applyNumberFormat="1" applyFont="1" applyBorder="1" applyProtection="1">
      <protection locked="0"/>
    </xf>
    <xf numFmtId="164" fontId="6" fillId="4" borderId="18" xfId="1" applyNumberFormat="1" applyFont="1" applyFill="1" applyBorder="1" applyAlignment="1" applyProtection="1">
      <alignment horizontal="centerContinuous"/>
      <protection locked="0"/>
    </xf>
    <xf numFmtId="164" fontId="3" fillId="4" borderId="19" xfId="1" applyNumberFormat="1" applyFont="1" applyFill="1" applyBorder="1" applyAlignment="1" applyProtection="1">
      <alignment horizontal="centerContinuous"/>
      <protection locked="0"/>
    </xf>
    <xf numFmtId="164" fontId="3" fillId="0" borderId="20" xfId="1" applyNumberFormat="1" applyFont="1" applyBorder="1" applyProtection="1">
      <protection locked="0"/>
    </xf>
    <xf numFmtId="164" fontId="3" fillId="7" borderId="20" xfId="1" applyNumberFormat="1" applyFont="1" applyFill="1" applyBorder="1" applyProtection="1">
      <protection locked="0"/>
    </xf>
    <xf numFmtId="164" fontId="3" fillId="7" borderId="16" xfId="1" applyNumberFormat="1" applyFont="1" applyFill="1" applyBorder="1" applyProtection="1">
      <protection locked="0"/>
    </xf>
    <xf numFmtId="164" fontId="3" fillId="0" borderId="0" xfId="1" quotePrefix="1" applyNumberFormat="1" applyFont="1" applyBorder="1" applyProtection="1">
      <protection locked="0"/>
    </xf>
    <xf numFmtId="168" fontId="3" fillId="7" borderId="20" xfId="1" applyNumberFormat="1" applyFont="1" applyFill="1" applyBorder="1" applyProtection="1">
      <protection locked="0"/>
    </xf>
    <xf numFmtId="169" fontId="3" fillId="7" borderId="16" xfId="1" applyNumberFormat="1" applyFont="1" applyFill="1" applyBorder="1" applyProtection="1">
      <protection locked="0"/>
    </xf>
    <xf numFmtId="164" fontId="3" fillId="0" borderId="12" xfId="1" applyNumberFormat="1" applyFont="1" applyBorder="1" applyProtection="1">
      <protection locked="0"/>
    </xf>
    <xf numFmtId="164" fontId="3" fillId="0" borderId="13" xfId="1" applyNumberFormat="1" applyFont="1" applyBorder="1" applyProtection="1">
      <protection locked="0"/>
    </xf>
    <xf numFmtId="164" fontId="6" fillId="4" borderId="21" xfId="1" applyNumberFormat="1" applyFont="1" applyFill="1" applyBorder="1" applyAlignment="1" applyProtection="1">
      <alignment horizontal="centerContinuous"/>
      <protection locked="0"/>
    </xf>
    <xf numFmtId="164" fontId="5" fillId="4" borderId="21" xfId="1" applyNumberFormat="1" applyFont="1" applyFill="1" applyBorder="1" applyAlignment="1" applyProtection="1">
      <alignment horizontal="centerContinuous"/>
      <protection locked="0"/>
    </xf>
    <xf numFmtId="164" fontId="5" fillId="4" borderId="15" xfId="1" applyNumberFormat="1" applyFont="1" applyFill="1" applyBorder="1" applyAlignment="1" applyProtection="1">
      <alignment horizontal="centerContinuous"/>
      <protection locked="0"/>
    </xf>
    <xf numFmtId="169" fontId="3" fillId="0" borderId="16" xfId="1" applyNumberFormat="1" applyFont="1" applyBorder="1" applyProtection="1">
      <protection locked="0"/>
    </xf>
    <xf numFmtId="168" fontId="3" fillId="5" borderId="16" xfId="1" applyNumberFormat="1" applyFont="1" applyFill="1" applyBorder="1" applyProtection="1">
      <protection locked="0"/>
    </xf>
    <xf numFmtId="164" fontId="3" fillId="0" borderId="0" xfId="1" applyNumberFormat="1" applyFont="1" applyBorder="1" applyProtection="1"/>
    <xf numFmtId="168" fontId="3" fillId="8" borderId="16" xfId="1" applyNumberFormat="1" applyFont="1" applyFill="1" applyBorder="1" applyProtection="1">
      <protection locked="0"/>
    </xf>
    <xf numFmtId="168" fontId="3" fillId="8" borderId="17" xfId="1" applyNumberFormat="1" applyFont="1" applyFill="1" applyBorder="1" applyProtection="1">
      <protection locked="0"/>
    </xf>
    <xf numFmtId="49" fontId="3" fillId="0" borderId="0" xfId="1" applyNumberFormat="1" applyFont="1" applyBorder="1" applyAlignment="1" applyProtection="1">
      <alignment wrapText="1"/>
      <protection locked="0"/>
    </xf>
    <xf numFmtId="164" fontId="5" fillId="0" borderId="22" xfId="1" applyNumberFormat="1" applyFont="1" applyBorder="1" applyAlignment="1" applyProtection="1">
      <alignment horizontal="center"/>
      <protection locked="0"/>
    </xf>
    <xf numFmtId="170" fontId="3" fillId="8" borderId="7" xfId="1" applyNumberFormat="1" applyFont="1" applyFill="1" applyBorder="1" applyAlignment="1" applyProtection="1">
      <alignment horizontal="right"/>
      <protection locked="0"/>
    </xf>
    <xf numFmtId="170" fontId="3" fillId="8" borderId="9" xfId="1" applyNumberFormat="1" applyFont="1" applyFill="1" applyBorder="1" applyAlignment="1" applyProtection="1">
      <alignment horizontal="right"/>
      <protection locked="0"/>
    </xf>
    <xf numFmtId="170" fontId="3" fillId="8" borderId="13" xfId="1" applyNumberFormat="1" applyFont="1" applyFill="1" applyBorder="1" applyAlignment="1" applyProtection="1">
      <alignment horizontal="right"/>
      <protection locked="0"/>
    </xf>
    <xf numFmtId="49" fontId="3" fillId="0" borderId="0" xfId="1" applyNumberFormat="1" applyFont="1" applyBorder="1" applyAlignment="1" applyProtection="1">
      <alignment horizontal="left" vertical="top" wrapText="1"/>
      <protection locked="0"/>
    </xf>
    <xf numFmtId="49" fontId="3" fillId="0" borderId="9" xfId="1" applyNumberFormat="1" applyFont="1" applyBorder="1" applyAlignment="1" applyProtection="1">
      <alignment horizontal="left" vertical="top" wrapText="1"/>
      <protection locked="0"/>
    </xf>
    <xf numFmtId="0" fontId="2" fillId="2" borderId="7" xfId="1" applyFont="1" applyFill="1" applyBorder="1" applyAlignment="1" applyProtection="1">
      <alignment horizontal="centerContinuous"/>
      <protection locked="0"/>
    </xf>
    <xf numFmtId="164" fontId="6" fillId="4" borderId="23" xfId="1" applyNumberFormat="1" applyFont="1" applyFill="1" applyBorder="1" applyAlignment="1" applyProtection="1">
      <alignment horizontal="centerContinuous"/>
      <protection locked="0"/>
    </xf>
    <xf numFmtId="164" fontId="3" fillId="4" borderId="24" xfId="1" applyNumberFormat="1" applyFont="1" applyFill="1" applyBorder="1" applyAlignment="1" applyProtection="1">
      <alignment horizontal="centerContinuous"/>
      <protection locked="0"/>
    </xf>
    <xf numFmtId="164" fontId="3" fillId="4" borderId="22" xfId="1" applyNumberFormat="1" applyFont="1" applyFill="1" applyBorder="1" applyAlignment="1" applyProtection="1">
      <alignment horizontal="centerContinuous"/>
      <protection locked="0"/>
    </xf>
    <xf numFmtId="49" fontId="3" fillId="0" borderId="20" xfId="1" applyNumberFormat="1" applyFont="1" applyBorder="1" applyProtection="1">
      <protection locked="0"/>
    </xf>
    <xf numFmtId="49" fontId="3" fillId="0" borderId="16" xfId="1" applyNumberFormat="1" applyFont="1" applyBorder="1" applyAlignment="1" applyProtection="1">
      <alignment wrapText="1"/>
      <protection locked="0"/>
    </xf>
    <xf numFmtId="49" fontId="3" fillId="0" borderId="17" xfId="1" applyNumberFormat="1" applyFont="1" applyBorder="1" applyAlignment="1" applyProtection="1">
      <alignment wrapText="1"/>
      <protection locked="0"/>
    </xf>
    <xf numFmtId="49" fontId="3" fillId="0" borderId="12" xfId="1" applyNumberFormat="1" applyFont="1" applyBorder="1" applyAlignment="1" applyProtection="1">
      <alignment horizontal="center" vertical="top" wrapText="1"/>
      <protection locked="0"/>
    </xf>
    <xf numFmtId="49" fontId="3" fillId="0" borderId="13" xfId="1" applyNumberFormat="1" applyFont="1" applyBorder="1" applyAlignment="1" applyProtection="1">
      <alignment horizontal="center" vertical="top" wrapText="1"/>
      <protection locked="0"/>
    </xf>
    <xf numFmtId="49" fontId="3" fillId="0" borderId="1" xfId="1" applyNumberFormat="1" applyFont="1" applyBorder="1" applyAlignment="1" applyProtection="1">
      <alignment horizontal="center" vertical="top" wrapText="1"/>
      <protection locked="0"/>
    </xf>
    <xf numFmtId="49" fontId="3" fillId="0" borderId="2" xfId="1" applyNumberFormat="1" applyFont="1" applyBorder="1" applyAlignment="1" applyProtection="1">
      <alignment horizontal="center" vertical="top" wrapText="1"/>
      <protection locked="0"/>
    </xf>
    <xf numFmtId="49" fontId="3" fillId="0" borderId="7" xfId="1" applyNumberFormat="1" applyFont="1" applyBorder="1" applyAlignment="1" applyProtection="1">
      <alignment horizontal="center" vertical="top" wrapText="1"/>
      <protection locked="0"/>
    </xf>
    <xf numFmtId="49" fontId="3" fillId="0" borderId="10" xfId="1" applyNumberFormat="1" applyFont="1" applyBorder="1" applyAlignment="1" applyProtection="1">
      <alignment horizontal="center" vertical="top" wrapText="1"/>
      <protection locked="0"/>
    </xf>
    <xf numFmtId="49" fontId="3" fillId="0" borderId="0" xfId="1" applyNumberFormat="1" applyFont="1" applyBorder="1" applyAlignment="1" applyProtection="1">
      <alignment horizontal="center" vertical="top" wrapText="1"/>
      <protection locked="0"/>
    </xf>
    <xf numFmtId="49" fontId="3" fillId="0" borderId="9" xfId="1" applyNumberFormat="1" applyFont="1" applyBorder="1" applyAlignment="1" applyProtection="1">
      <alignment horizontal="center" vertical="top" wrapText="1"/>
      <protection locked="0"/>
    </xf>
    <xf numFmtId="49" fontId="3" fillId="0" borderId="11" xfId="1" applyNumberFormat="1" applyFont="1" applyBorder="1" applyAlignment="1" applyProtection="1">
      <alignment horizontal="center" vertical="top" wrapText="1"/>
      <protection locked="0"/>
    </xf>
    <xf numFmtId="49" fontId="3" fillId="0" borderId="12" xfId="1" applyNumberFormat="1" applyFont="1" applyBorder="1" applyAlignment="1" applyProtection="1">
      <alignment horizontal="center" vertical="top" wrapText="1"/>
      <protection locked="0"/>
    </xf>
    <xf numFmtId="49" fontId="3" fillId="0" borderId="13" xfId="1" applyNumberFormat="1" applyFont="1" applyBorder="1" applyAlignment="1" applyProtection="1">
      <alignment horizontal="center" vertical="top" wrapText="1"/>
      <protection locked="0"/>
    </xf>
  </cellXfs>
  <cellStyles count="3">
    <cellStyle name="Normal" xfId="0" builtinId="0"/>
    <cellStyle name="Normal 2 2" xfId="1" xr:uid="{AE4765B3-4754-44FD-81F0-1F2CDD7CC14D}"/>
    <cellStyle name="Percent 2" xfId="2" xr:uid="{20BFCCE5-B7F0-4298-92B9-701E4E58154B}"/>
  </cellStyles>
  <dxfs count="18">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Arial" panose="020B0604020202020204" pitchFamily="34" charset="0"/>
                <a:ea typeface="+mn-ea"/>
                <a:cs typeface="Arial" panose="020B0604020202020204" pitchFamily="34" charset="0"/>
              </a:defRPr>
            </a:pPr>
            <a:r>
              <a:rPr lang="en-AU" sz="2000">
                <a:latin typeface="Arial" panose="020B0604020202020204" pitchFamily="34" charset="0"/>
                <a:cs typeface="Arial" panose="020B0604020202020204" pitchFamily="34" charset="0"/>
              </a:rPr>
              <a:t>Gamehost Inc. Valuation</a:t>
            </a:r>
          </a:p>
        </c:rich>
      </c:tx>
      <c:overlay val="0"/>
      <c:spPr>
        <a:noFill/>
        <a:ln>
          <a:noFill/>
        </a:ln>
        <a:effectLst/>
      </c:spPr>
      <c:txPr>
        <a:bodyPr rot="0" spcFirstLastPara="1" vertOverflow="ellipsis" vert="horz" wrap="square" anchor="ctr" anchorCtr="1"/>
        <a:lstStyle/>
        <a:p>
          <a:pPr>
            <a:defRPr sz="2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'Gamehost Inc. Valuation'!$C$42</c:f>
              <c:strCache>
                <c:ptCount val="1"/>
                <c:pt idx="0">
                  <c:v>Valuation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chemeClr val="bg1">
                  <a:lumMod val="75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31C3-4272-83D0-DF65FF52860B}"/>
              </c:ext>
            </c:extLst>
          </c:dPt>
          <c:dLbls>
            <c:delete val="1"/>
          </c:dLbls>
          <c:cat>
            <c:strRef>
              <c:f>'Gamehost Inc. Valuation'!$B$43:$B$46</c:f>
              <c:strCache>
                <c:ptCount val="4"/>
                <c:pt idx="0">
                  <c:v>Current share price (as at 14th September 2017's close)</c:v>
                </c:pt>
                <c:pt idx="1">
                  <c:v>Dividend discount model based valuation</c:v>
                </c:pt>
                <c:pt idx="2">
                  <c:v>P/E based valuation</c:v>
                </c:pt>
                <c:pt idx="3">
                  <c:v>EV/EBIT multiple based valuation</c:v>
                </c:pt>
              </c:strCache>
            </c:strRef>
          </c:cat>
          <c:val>
            <c:numRef>
              <c:f>'Gamehost Inc. Valuation'!$C$43:$C$46</c:f>
              <c:numCache>
                <c:formatCode>#,##0.000_);\(#,##0.000\);@_)</c:formatCode>
                <c:ptCount val="4"/>
                <c:pt idx="0">
                  <c:v>9.86</c:v>
                </c:pt>
                <c:pt idx="1">
                  <c:v>9.9653379549393435</c:v>
                </c:pt>
                <c:pt idx="2">
                  <c:v>12</c:v>
                </c:pt>
                <c:pt idx="3">
                  <c:v>14.287449392712551</c:v>
                </c:pt>
              </c:numCache>
            </c:numRef>
          </c:val>
          <c:extLst>
            <c:ext xmlns:c16="http://schemas.microsoft.com/office/drawing/2014/chart" uri="{C3380CC4-5D6E-409C-BE32-E72D297353CC}">
              <c16:uniqueId val="{00000002-31C3-4272-83D0-DF65FF52860B}"/>
            </c:ext>
          </c:extLst>
        </c:ser>
        <c:dLbls>
          <c:dLblPos val="outEnd"/>
          <c:showLegendKey val="0"/>
          <c:showVal val="1"/>
          <c:showCatName val="0"/>
          <c:showSerName val="0"/>
          <c:showPercent val="0"/>
          <c:showBubbleSize val="0"/>
        </c:dLbls>
        <c:gapWidth val="100"/>
        <c:axId val="676929456"/>
        <c:axId val="676932408"/>
      </c:barChart>
      <c:lineChart>
        <c:grouping val="standard"/>
        <c:varyColors val="0"/>
        <c:ser>
          <c:idx val="1"/>
          <c:order val="1"/>
          <c:tx>
            <c:strRef>
              <c:f>'Gamehost Inc. Valuation'!$D$42</c:f>
              <c:strCache>
                <c:ptCount val="1"/>
                <c:pt idx="0">
                  <c:v>Upside (%)</c:v>
                </c:pt>
              </c:strCache>
            </c:strRef>
          </c:tx>
          <c:spPr>
            <a:ln w="28575" cap="rnd">
              <a:solidFill>
                <a:srgbClr val="FFFF00"/>
              </a:solidFill>
              <a:round/>
            </a:ln>
            <a:effectLst>
              <a:outerShdw blurRad="57150" dist="19050" dir="5400000" algn="ctr" rotWithShape="0">
                <a:srgbClr val="000000">
                  <a:alpha val="63000"/>
                </a:srgbClr>
              </a:outerShdw>
            </a:effectLst>
          </c:spPr>
          <c:marker>
            <c:symbol val="circle"/>
            <c:size val="6"/>
            <c:spPr>
              <a:solidFill>
                <a:srgbClr val="00B050"/>
              </a:solidFill>
              <a:ln w="28575">
                <a:solidFill>
                  <a:srgbClr val="FFFF00"/>
                </a:solidFill>
                <a:round/>
              </a:ln>
              <a:effectLst>
                <a:outerShdw blurRad="57150" dist="19050" dir="5400000" algn="ctr" rotWithShape="0">
                  <a:srgbClr val="000000">
                    <a:alpha val="63000"/>
                  </a:srgbClr>
                </a:outerShdw>
              </a:effectLst>
            </c:spPr>
          </c:marker>
          <c:cat>
            <c:strRef>
              <c:f>'Gamehost Inc. Valuation'!$B$43:$B$46</c:f>
              <c:strCache>
                <c:ptCount val="4"/>
                <c:pt idx="0">
                  <c:v>Current share price (as at 14th September 2017's close)</c:v>
                </c:pt>
                <c:pt idx="1">
                  <c:v>Dividend discount model based valuation</c:v>
                </c:pt>
                <c:pt idx="2">
                  <c:v>P/E based valuation</c:v>
                </c:pt>
                <c:pt idx="3">
                  <c:v>EV/EBIT multiple based valuation</c:v>
                </c:pt>
              </c:strCache>
            </c:strRef>
          </c:cat>
          <c:val>
            <c:numRef>
              <c:f>'Gamehost Inc. Valuation'!$D$43:$D$46</c:f>
              <c:numCache>
                <c:formatCode>#,##0.00%_);\(#,##0.00%\);@_)</c:formatCode>
                <c:ptCount val="4"/>
                <c:pt idx="0">
                  <c:v>0</c:v>
                </c:pt>
                <c:pt idx="1">
                  <c:v>1.0683362569913202E-2</c:v>
                </c:pt>
                <c:pt idx="2">
                  <c:v>0.21703853955375263</c:v>
                </c:pt>
                <c:pt idx="3">
                  <c:v>0.44903137857125275</c:v>
                </c:pt>
              </c:numCache>
            </c:numRef>
          </c:val>
          <c:smooth val="0"/>
          <c:extLst>
            <c:ext xmlns:c16="http://schemas.microsoft.com/office/drawing/2014/chart" uri="{C3380CC4-5D6E-409C-BE32-E72D297353CC}">
              <c16:uniqueId val="{00000003-31C3-4272-83D0-DF65FF52860B}"/>
            </c:ext>
          </c:extLst>
        </c:ser>
        <c:dLbls>
          <c:showLegendKey val="0"/>
          <c:showVal val="0"/>
          <c:showCatName val="0"/>
          <c:showSerName val="0"/>
          <c:showPercent val="0"/>
          <c:showBubbleSize val="0"/>
        </c:dLbls>
        <c:marker val="1"/>
        <c:smooth val="0"/>
        <c:axId val="696466416"/>
        <c:axId val="696463792"/>
      </c:lineChart>
      <c:catAx>
        <c:axId val="67692945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crossAx val="676932408"/>
        <c:crosses val="autoZero"/>
        <c:auto val="1"/>
        <c:lblAlgn val="ctr"/>
        <c:lblOffset val="100"/>
        <c:noMultiLvlLbl val="0"/>
      </c:catAx>
      <c:valAx>
        <c:axId val="67693240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Price per Share</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Arial" panose="020B0604020202020204" pitchFamily="34" charset="0"/>
                  <a:ea typeface="+mn-ea"/>
                  <a:cs typeface="Arial" panose="020B0604020202020204" pitchFamily="34" charset="0"/>
                </a:defRPr>
              </a:pPr>
              <a:endParaRPr lang="en-US"/>
            </a:p>
          </c:txPr>
        </c:title>
        <c:numFmt formatCode="#,##0.000_);\(#,##0.00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crossAx val="676929456"/>
        <c:crosses val="autoZero"/>
        <c:crossBetween val="between"/>
      </c:valAx>
      <c:valAx>
        <c:axId val="696463792"/>
        <c:scaling>
          <c:orientation val="minMax"/>
        </c:scaling>
        <c:delete val="0"/>
        <c:axPos val="r"/>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Arial" panose="020B0604020202020204" pitchFamily="34" charset="0"/>
                    <a:ea typeface="+mn-ea"/>
                    <a:cs typeface="Arial" panose="020B0604020202020204" pitchFamily="34" charset="0"/>
                  </a:defRPr>
                </a:pPr>
                <a:r>
                  <a:rPr lang="en-AU">
                    <a:latin typeface="Arial" panose="020B0604020202020204" pitchFamily="34" charset="0"/>
                    <a:cs typeface="Arial" panose="020B0604020202020204" pitchFamily="34" charset="0"/>
                  </a:rPr>
                  <a:t>Upside %</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Arial" panose="020B0604020202020204" pitchFamily="34" charset="0"/>
                  <a:ea typeface="+mn-ea"/>
                  <a:cs typeface="Arial" panose="020B0604020202020204" pitchFamily="34" charset="0"/>
                </a:defRPr>
              </a:pPr>
              <a:endParaRPr lang="en-US"/>
            </a:p>
          </c:txPr>
        </c:title>
        <c:numFmt formatCode="#,##0.00%_);\(#,##0.00%\);@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crossAx val="696466416"/>
        <c:crosses val="max"/>
        <c:crossBetween val="between"/>
      </c:valAx>
      <c:catAx>
        <c:axId val="696466416"/>
        <c:scaling>
          <c:orientation val="minMax"/>
        </c:scaling>
        <c:delete val="1"/>
        <c:axPos val="b"/>
        <c:numFmt formatCode="General" sourceLinked="1"/>
        <c:majorTickMark val="out"/>
        <c:minorTickMark val="none"/>
        <c:tickLblPos val="nextTo"/>
        <c:crossAx val="6964637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ysClr val="windowText" lastClr="000000"/>
      </a:solid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6184</xdr:colOff>
      <xdr:row>1</xdr:row>
      <xdr:rowOff>7452</xdr:rowOff>
    </xdr:from>
    <xdr:to>
      <xdr:col>22</xdr:col>
      <xdr:colOff>207818</xdr:colOff>
      <xdr:row>10</xdr:row>
      <xdr:rowOff>588818</xdr:rowOff>
    </xdr:to>
    <xdr:graphicFrame macro="">
      <xdr:nvGraphicFramePr>
        <xdr:cNvPr id="2" name="Chart 1">
          <a:extLst>
            <a:ext uri="{FF2B5EF4-FFF2-40B4-BE49-F238E27FC236}">
              <a16:creationId xmlns:a16="http://schemas.microsoft.com/office/drawing/2014/main" id="{A47EC7B0-8110-4537-8604-55DF6E6B67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9EE52-3F29-430C-BE62-9474B8B0319B}">
  <dimension ref="A1:G48"/>
  <sheetViews>
    <sheetView tabSelected="1" zoomScale="55" zoomScaleNormal="55" workbookViewId="0"/>
  </sheetViews>
  <sheetFormatPr defaultRowHeight="14.25" x14ac:dyDescent="0.2"/>
  <cols>
    <col min="1" max="1" width="2.140625" style="3" customWidth="1"/>
    <col min="2" max="2" width="65.28515625" style="3" bestFit="1" customWidth="1"/>
    <col min="3" max="3" width="15.7109375" style="3" customWidth="1"/>
    <col min="4" max="4" width="63" style="3" customWidth="1"/>
    <col min="5" max="5" width="22.85546875" style="3" bestFit="1" customWidth="1"/>
    <col min="6" max="7" width="15.7109375" style="3" customWidth="1"/>
    <col min="8" max="16384" width="9.140625" style="3"/>
  </cols>
  <sheetData>
    <row r="1" spans="2:7" ht="26.25" x14ac:dyDescent="0.4">
      <c r="B1" s="1" t="s">
        <v>0</v>
      </c>
      <c r="C1" s="2"/>
      <c r="D1" s="2"/>
      <c r="E1" s="2"/>
      <c r="F1" s="2"/>
      <c r="G1" s="57"/>
    </row>
    <row r="2" spans="2:7" ht="23.25" x14ac:dyDescent="0.35">
      <c r="B2" s="4" t="s">
        <v>1</v>
      </c>
      <c r="C2" s="5"/>
      <c r="D2" s="5"/>
      <c r="E2" s="5"/>
      <c r="F2" s="5"/>
      <c r="G2" s="6"/>
    </row>
    <row r="3" spans="2:7" ht="15.75" x14ac:dyDescent="0.25">
      <c r="B3" s="7" t="s">
        <v>2</v>
      </c>
      <c r="C3" s="8" t="s">
        <v>3</v>
      </c>
      <c r="D3" s="9" t="s">
        <v>30</v>
      </c>
      <c r="E3" s="58" t="s">
        <v>4</v>
      </c>
      <c r="F3" s="59"/>
      <c r="G3" s="60"/>
    </row>
    <row r="4" spans="2:7" ht="14.25" customHeight="1" x14ac:dyDescent="0.2">
      <c r="B4" s="10" t="s">
        <v>5</v>
      </c>
      <c r="C4" s="11" t="s">
        <v>6</v>
      </c>
      <c r="D4" s="61" t="s">
        <v>33</v>
      </c>
      <c r="E4" s="66" t="s">
        <v>53</v>
      </c>
      <c r="F4" s="67"/>
      <c r="G4" s="68"/>
    </row>
    <row r="5" spans="2:7" ht="57" x14ac:dyDescent="0.2">
      <c r="B5" s="12" t="s">
        <v>7</v>
      </c>
      <c r="C5" s="13">
        <v>2.06E-2</v>
      </c>
      <c r="D5" s="62" t="s">
        <v>43</v>
      </c>
      <c r="E5" s="69"/>
      <c r="F5" s="70"/>
      <c r="G5" s="71"/>
    </row>
    <row r="6" spans="2:7" ht="57" x14ac:dyDescent="0.2">
      <c r="B6" s="12" t="s">
        <v>8</v>
      </c>
      <c r="C6" s="13">
        <v>5.1200000000000002E-2</v>
      </c>
      <c r="D6" s="62" t="s">
        <v>43</v>
      </c>
      <c r="E6" s="69"/>
      <c r="F6" s="70"/>
      <c r="G6" s="71"/>
    </row>
    <row r="7" spans="2:7" ht="71.25" x14ac:dyDescent="0.2">
      <c r="B7" s="12" t="s">
        <v>9</v>
      </c>
      <c r="C7" s="14">
        <v>0.95</v>
      </c>
      <c r="D7" s="62" t="s">
        <v>44</v>
      </c>
      <c r="E7" s="69"/>
      <c r="F7" s="70"/>
      <c r="G7" s="71"/>
    </row>
    <row r="8" spans="2:7" ht="57" x14ac:dyDescent="0.2">
      <c r="B8" s="12" t="s">
        <v>10</v>
      </c>
      <c r="C8" s="15">
        <v>5.7500000000000002E-2</v>
      </c>
      <c r="D8" s="62" t="s">
        <v>45</v>
      </c>
      <c r="E8" s="69"/>
      <c r="F8" s="70"/>
      <c r="G8" s="71"/>
    </row>
    <row r="9" spans="2:7" ht="57" x14ac:dyDescent="0.2">
      <c r="B9" s="12" t="s">
        <v>11</v>
      </c>
      <c r="C9" s="16">
        <v>12</v>
      </c>
      <c r="D9" s="62" t="s">
        <v>45</v>
      </c>
      <c r="E9" s="69"/>
      <c r="F9" s="70"/>
      <c r="G9" s="71"/>
    </row>
    <row r="10" spans="2:7" ht="99.75" x14ac:dyDescent="0.2">
      <c r="B10" s="12" t="s">
        <v>39</v>
      </c>
      <c r="C10" s="13">
        <v>0</v>
      </c>
      <c r="D10" s="62" t="s">
        <v>42</v>
      </c>
      <c r="E10" s="72"/>
      <c r="F10" s="73"/>
      <c r="G10" s="74"/>
    </row>
    <row r="11" spans="2:7" ht="114" x14ac:dyDescent="0.2">
      <c r="B11" s="12" t="s">
        <v>34</v>
      </c>
      <c r="C11" s="19">
        <v>15</v>
      </c>
      <c r="D11" s="62" t="s">
        <v>35</v>
      </c>
      <c r="E11" s="55"/>
      <c r="F11" s="55"/>
      <c r="G11" s="56"/>
    </row>
    <row r="12" spans="2:7" ht="142.5" x14ac:dyDescent="0.2">
      <c r="B12" s="12" t="s">
        <v>12</v>
      </c>
      <c r="C12" s="19">
        <v>16</v>
      </c>
      <c r="D12" s="62" t="s">
        <v>38</v>
      </c>
      <c r="E12" s="55"/>
      <c r="F12" s="55"/>
      <c r="G12" s="56"/>
    </row>
    <row r="13" spans="2:7" ht="57" x14ac:dyDescent="0.2">
      <c r="B13" s="12" t="s">
        <v>58</v>
      </c>
      <c r="C13" s="20">
        <v>0.75</v>
      </c>
      <c r="D13" s="62" t="s">
        <v>55</v>
      </c>
      <c r="E13" s="17"/>
      <c r="F13" s="17"/>
      <c r="G13" s="18"/>
    </row>
    <row r="14" spans="2:7" ht="28.5" x14ac:dyDescent="0.2">
      <c r="B14" s="12" t="s">
        <v>13</v>
      </c>
      <c r="C14" s="16">
        <v>29000000</v>
      </c>
      <c r="D14" s="62" t="s">
        <v>36</v>
      </c>
      <c r="E14" s="17"/>
      <c r="F14" s="17"/>
      <c r="G14" s="18"/>
    </row>
    <row r="15" spans="2:7" ht="28.5" x14ac:dyDescent="0.2">
      <c r="B15" s="12" t="s">
        <v>14</v>
      </c>
      <c r="C15" s="16">
        <v>14400000</v>
      </c>
      <c r="D15" s="62" t="s">
        <v>36</v>
      </c>
      <c r="E15" s="17"/>
      <c r="F15" s="17"/>
      <c r="G15" s="18"/>
    </row>
    <row r="16" spans="2:7" ht="28.5" x14ac:dyDescent="0.2">
      <c r="B16" s="12" t="s">
        <v>15</v>
      </c>
      <c r="C16" s="16">
        <v>24700000</v>
      </c>
      <c r="D16" s="62" t="s">
        <v>36</v>
      </c>
      <c r="E16" s="17"/>
      <c r="F16" s="17"/>
      <c r="G16" s="18"/>
    </row>
    <row r="17" spans="1:7" ht="71.25" x14ac:dyDescent="0.2">
      <c r="B17" s="12" t="s">
        <v>41</v>
      </c>
      <c r="C17" s="13">
        <v>0.35</v>
      </c>
      <c r="D17" s="62" t="s">
        <v>37</v>
      </c>
      <c r="E17" s="17"/>
      <c r="F17" s="17"/>
      <c r="G17" s="18"/>
    </row>
    <row r="18" spans="1:7" ht="71.25" x14ac:dyDescent="0.2">
      <c r="B18" s="12" t="s">
        <v>56</v>
      </c>
      <c r="C18" s="16">
        <v>70000000</v>
      </c>
      <c r="D18" s="62" t="s">
        <v>54</v>
      </c>
      <c r="E18" s="17"/>
      <c r="F18" s="17"/>
      <c r="G18" s="18"/>
    </row>
    <row r="19" spans="1:7" ht="57" x14ac:dyDescent="0.2">
      <c r="B19" s="12" t="s">
        <v>60</v>
      </c>
      <c r="C19" s="14">
        <v>8</v>
      </c>
      <c r="D19" s="62" t="s">
        <v>59</v>
      </c>
      <c r="E19" s="17"/>
      <c r="F19" s="17"/>
      <c r="G19" s="18"/>
    </row>
    <row r="20" spans="1:7" ht="28.5" x14ac:dyDescent="0.2">
      <c r="B20" s="21" t="s">
        <v>16</v>
      </c>
      <c r="C20" s="22">
        <v>9.86</v>
      </c>
      <c r="D20" s="63" t="s">
        <v>61</v>
      </c>
      <c r="E20" s="64"/>
      <c r="F20" s="64"/>
      <c r="G20" s="65"/>
    </row>
    <row r="21" spans="1:7" x14ac:dyDescent="0.2">
      <c r="B21" s="23"/>
      <c r="E21" s="17"/>
      <c r="F21" s="17"/>
      <c r="G21" s="18"/>
    </row>
    <row r="22" spans="1:7" ht="15.75" x14ac:dyDescent="0.25">
      <c r="B22" s="25" t="s">
        <v>17</v>
      </c>
      <c r="C22" s="26"/>
      <c r="G22" s="24"/>
    </row>
    <row r="23" spans="1:7" ht="15" x14ac:dyDescent="0.25">
      <c r="B23" s="27" t="s">
        <v>18</v>
      </c>
      <c r="C23" s="27" t="s">
        <v>3</v>
      </c>
      <c r="G23" s="24"/>
    </row>
    <row r="24" spans="1:7" x14ac:dyDescent="0.2">
      <c r="B24" s="28" t="s">
        <v>19</v>
      </c>
      <c r="C24" s="29">
        <f>+C13*C12</f>
        <v>12</v>
      </c>
      <c r="G24" s="24"/>
    </row>
    <row r="25" spans="1:7" x14ac:dyDescent="0.2">
      <c r="B25" s="30" t="s">
        <v>52</v>
      </c>
      <c r="C25" s="31">
        <f>+$C$24/$C$20-1</f>
        <v>0.21703853955375263</v>
      </c>
      <c r="G25" s="24"/>
    </row>
    <row r="26" spans="1:7" x14ac:dyDescent="0.2">
      <c r="B26" s="23"/>
      <c r="G26" s="24"/>
    </row>
    <row r="27" spans="1:7" ht="15.75" x14ac:dyDescent="0.25">
      <c r="B27" s="32" t="s">
        <v>20</v>
      </c>
      <c r="C27" s="33"/>
      <c r="G27" s="24"/>
    </row>
    <row r="28" spans="1:7" ht="15" x14ac:dyDescent="0.25">
      <c r="B28" s="27" t="s">
        <v>18</v>
      </c>
      <c r="C28" s="27" t="s">
        <v>3</v>
      </c>
      <c r="G28" s="24"/>
    </row>
    <row r="29" spans="1:7" x14ac:dyDescent="0.2">
      <c r="B29" s="34" t="s">
        <v>21</v>
      </c>
      <c r="C29" s="35">
        <f>+C17*C18</f>
        <v>24500000</v>
      </c>
      <c r="G29" s="24"/>
    </row>
    <row r="30" spans="1:7" x14ac:dyDescent="0.2">
      <c r="B30" s="28" t="s">
        <v>22</v>
      </c>
      <c r="C30" s="36">
        <f>+C11*C29</f>
        <v>367500000</v>
      </c>
      <c r="G30" s="24"/>
    </row>
    <row r="31" spans="1:7" x14ac:dyDescent="0.2">
      <c r="B31" s="28" t="s">
        <v>23</v>
      </c>
      <c r="C31" s="29">
        <f>(+C30+C15-C14)/C16</f>
        <v>14.287449392712551</v>
      </c>
      <c r="G31" s="24"/>
    </row>
    <row r="32" spans="1:7" x14ac:dyDescent="0.2">
      <c r="A32" s="37"/>
      <c r="B32" s="30" t="s">
        <v>49</v>
      </c>
      <c r="C32" s="31">
        <f>+$C$31/$C$20-1</f>
        <v>0.44903137857125275</v>
      </c>
      <c r="G32" s="24"/>
    </row>
    <row r="33" spans="2:7" x14ac:dyDescent="0.2">
      <c r="B33" s="23"/>
      <c r="G33" s="24"/>
    </row>
    <row r="34" spans="2:7" ht="15.75" x14ac:dyDescent="0.25">
      <c r="B34" s="32" t="s">
        <v>46</v>
      </c>
      <c r="C34" s="33"/>
      <c r="G34" s="24"/>
    </row>
    <row r="35" spans="2:7" ht="15" x14ac:dyDescent="0.25">
      <c r="B35" s="27" t="s">
        <v>18</v>
      </c>
      <c r="C35" s="27" t="s">
        <v>3</v>
      </c>
      <c r="G35" s="24"/>
    </row>
    <row r="36" spans="2:7" ht="57" x14ac:dyDescent="0.2">
      <c r="B36" s="34" t="s">
        <v>24</v>
      </c>
      <c r="C36" s="38">
        <f>+C8*C9</f>
        <v>0.69000000000000006</v>
      </c>
      <c r="D36" s="50" t="s">
        <v>48</v>
      </c>
      <c r="G36" s="24"/>
    </row>
    <row r="37" spans="2:7" x14ac:dyDescent="0.2">
      <c r="B37" s="28" t="s">
        <v>25</v>
      </c>
      <c r="C37" s="39">
        <f>+C5+C6*C7</f>
        <v>6.9239999999999996E-2</v>
      </c>
      <c r="D37" s="3" t="s">
        <v>40</v>
      </c>
      <c r="G37" s="24"/>
    </row>
    <row r="38" spans="2:7" x14ac:dyDescent="0.2">
      <c r="B38" s="28" t="s">
        <v>47</v>
      </c>
      <c r="C38" s="29">
        <f>+C36/(C37-C10)</f>
        <v>9.9653379549393435</v>
      </c>
      <c r="G38" s="24"/>
    </row>
    <row r="39" spans="2:7" x14ac:dyDescent="0.2">
      <c r="B39" s="30" t="s">
        <v>51</v>
      </c>
      <c r="C39" s="31">
        <f>+$C$38/$C$20-1</f>
        <v>1.0683362569913202E-2</v>
      </c>
      <c r="D39" s="40"/>
      <c r="E39" s="40"/>
      <c r="F39" s="40"/>
      <c r="G39" s="41"/>
    </row>
    <row r="40" spans="2:7" x14ac:dyDescent="0.2">
      <c r="B40" s="23"/>
      <c r="G40" s="24"/>
    </row>
    <row r="41" spans="2:7" ht="15.75" x14ac:dyDescent="0.25">
      <c r="B41" s="42" t="s">
        <v>26</v>
      </c>
      <c r="C41" s="43"/>
      <c r="D41" s="44"/>
      <c r="E41" s="44"/>
      <c r="G41" s="24"/>
    </row>
    <row r="42" spans="2:7" ht="15" x14ac:dyDescent="0.25">
      <c r="B42" s="27" t="s">
        <v>27</v>
      </c>
      <c r="C42" s="27" t="s">
        <v>28</v>
      </c>
      <c r="D42" s="27" t="s">
        <v>29</v>
      </c>
      <c r="E42" s="51" t="s">
        <v>31</v>
      </c>
      <c r="G42" s="24"/>
    </row>
    <row r="43" spans="2:7" x14ac:dyDescent="0.2">
      <c r="B43" s="28" t="s">
        <v>57</v>
      </c>
      <c r="C43" s="46">
        <f>+$C$20</f>
        <v>9.86</v>
      </c>
      <c r="D43" s="45">
        <f>+C43/$C$20-1</f>
        <v>0</v>
      </c>
      <c r="E43" s="52">
        <f>(C43-$C$20)/($C$20-$C$19)</f>
        <v>0</v>
      </c>
      <c r="G43" s="24"/>
    </row>
    <row r="44" spans="2:7" x14ac:dyDescent="0.2">
      <c r="B44" s="28" t="s">
        <v>46</v>
      </c>
      <c r="C44" s="48">
        <f>+C38</f>
        <v>9.9653379549393435</v>
      </c>
      <c r="D44" s="45">
        <f t="shared" ref="D44" si="0">+C44/$C$20-1</f>
        <v>1.0683362569913202E-2</v>
      </c>
      <c r="E44" s="53">
        <f t="shared" ref="E44:E46" si="1">(C44-$C$20)/($C$20-$C$19)</f>
        <v>5.6633309107174241E-2</v>
      </c>
      <c r="G44" s="24"/>
    </row>
    <row r="45" spans="2:7" x14ac:dyDescent="0.2">
      <c r="B45" s="28" t="s">
        <v>17</v>
      </c>
      <c r="C45" s="48">
        <f>+C24</f>
        <v>12</v>
      </c>
      <c r="D45" s="45">
        <f>+C45/$C$20-1</f>
        <v>0.21703853955375263</v>
      </c>
      <c r="E45" s="53">
        <f t="shared" si="1"/>
        <v>1.1505376344086029</v>
      </c>
      <c r="G45" s="24"/>
    </row>
    <row r="46" spans="2:7" x14ac:dyDescent="0.2">
      <c r="B46" s="30" t="s">
        <v>50</v>
      </c>
      <c r="C46" s="49">
        <f>+C31</f>
        <v>14.287449392712551</v>
      </c>
      <c r="D46" s="31">
        <f>+C46/$C$20-1</f>
        <v>0.44903137857125275</v>
      </c>
      <c r="E46" s="54">
        <f t="shared" si="1"/>
        <v>2.3803491358669637</v>
      </c>
      <c r="F46" s="40"/>
      <c r="G46" s="41"/>
    </row>
    <row r="48" spans="2:7" x14ac:dyDescent="0.2">
      <c r="B48" s="47" t="s">
        <v>32</v>
      </c>
    </row>
  </sheetData>
  <sheetProtection algorithmName="SHA-512" hashValue="hlBkTjPJHU4Z8uGq9APHTnqDiNXh1HQ4pmI2txCob45OFrFUmqMRQdc638rGYAhbqzl1TsPHhMMCzDrdWYfYHQ==" saltValue="YOBzg6Idh+Okc4sOXQaSng==" spinCount="100000" sheet="1" selectLockedCells="1"/>
  <mergeCells count="1">
    <mergeCell ref="E4:G10"/>
  </mergeCells>
  <conditionalFormatting sqref="C25 D43:D44 D46">
    <cfRule type="cellIs" dxfId="17" priority="16" operator="equal">
      <formula>0</formula>
    </cfRule>
    <cfRule type="cellIs" dxfId="16" priority="17" operator="lessThan">
      <formula>0</formula>
    </cfRule>
    <cfRule type="cellIs" dxfId="15" priority="18" operator="greaterThan">
      <formula>0</formula>
    </cfRule>
  </conditionalFormatting>
  <conditionalFormatting sqref="C32">
    <cfRule type="cellIs" dxfId="14" priority="13" operator="equal">
      <formula>0</formula>
    </cfRule>
    <cfRule type="cellIs" dxfId="13" priority="14" operator="lessThan">
      <formula>0</formula>
    </cfRule>
    <cfRule type="cellIs" dxfId="12" priority="15" operator="greaterThan">
      <formula>0</formula>
    </cfRule>
  </conditionalFormatting>
  <conditionalFormatting sqref="C39">
    <cfRule type="cellIs" dxfId="11" priority="10" operator="equal">
      <formula>0</formula>
    </cfRule>
    <cfRule type="cellIs" dxfId="10" priority="11" operator="lessThan">
      <formula>0</formula>
    </cfRule>
    <cfRule type="cellIs" dxfId="9" priority="12" operator="greaterThan">
      <formula>0</formula>
    </cfRule>
  </conditionalFormatting>
  <conditionalFormatting sqref="D45">
    <cfRule type="cellIs" dxfId="8" priority="7" operator="equal">
      <formula>0</formula>
    </cfRule>
    <cfRule type="cellIs" dxfId="7" priority="8" operator="lessThan">
      <formula>0</formula>
    </cfRule>
    <cfRule type="cellIs" dxfId="6" priority="9" operator="greaterThan">
      <formula>0</formula>
    </cfRule>
  </conditionalFormatting>
  <conditionalFormatting sqref="C43:C46">
    <cfRule type="cellIs" dxfId="5" priority="4" operator="lessThan">
      <formula>$C$20</formula>
    </cfRule>
    <cfRule type="cellIs" dxfId="4" priority="5" operator="greaterThan">
      <formula>$C$20</formula>
    </cfRule>
    <cfRule type="cellIs" dxfId="3" priority="6" operator="equal">
      <formula>$C$20</formula>
    </cfRule>
  </conditionalFormatting>
  <conditionalFormatting sqref="E43:E46">
    <cfRule type="cellIs" dxfId="2" priority="1" operator="greaterThan">
      <formula>0</formula>
    </cfRule>
    <cfRule type="cellIs" dxfId="1" priority="2" operator="lessThan">
      <formula>0</formula>
    </cfRule>
    <cfRule type="cellIs" dxfId="0" priority="3" operator="equal">
      <formula>0</formula>
    </cfRule>
  </conditionalFormatting>
  <pageMargins left="0.7" right="0.7" top="0.75" bottom="0.75" header="0.3" footer="0.3"/>
  <pageSetup scale="39" orientation="portrait" r:id="rId1"/>
  <colBreaks count="1" manualBreakCount="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Gamehost Inc. Valuation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Vishwamithra Shashishekara</dc:creator>
  <cp:lastModifiedBy>Vishwamithra Shashishekara</cp:lastModifiedBy>
  <cp:lastPrinted>2017-09-14T10:16:05Z</cp:lastPrinted>
  <dcterms:created xsi:type="dcterms:W3CDTF">2017-09-13T13:20:59Z</dcterms:created>
  <dcterms:modified xsi:type="dcterms:W3CDTF">2017-09-17T13:38:47Z</dcterms:modified>
</cp:coreProperties>
</file>